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ソフトテニス記録広報\00 HP掲載データ(R4.7.22～)\03_南部地区\R7年度\"/>
    </mc:Choice>
  </mc:AlternateContent>
  <xr:revisionPtr revIDLastSave="0" documentId="8_{5739F84E-C948-485F-99AC-EB3167C297E9}" xr6:coauthVersionLast="47" xr6:coauthVersionMax="47" xr10:uidLastSave="{00000000-0000-0000-0000-000000000000}"/>
  <bookViews>
    <workbookView xWindow="-108" yWindow="-108" windowWidth="23256" windowHeight="12456" tabRatio="861" activeTab="3" xr2:uid="{00000000-000D-0000-FFFF-FFFF00000000}"/>
  </bookViews>
  <sheets>
    <sheet name="作成上の注意点" sheetId="4" r:id="rId1"/>
    <sheet name="入力例" sheetId="13" r:id="rId2"/>
    <sheet name="入力用（選手の実績等を入力）" sheetId="2" r:id="rId3"/>
    <sheet name="大会当日提出用（参加種別に〇）" sheetId="12" r:id="rId4"/>
    <sheet name="プロ編用" sheetId="6" r:id="rId5"/>
    <sheet name="換算表" sheetId="11" r:id="rId6"/>
  </sheets>
  <definedNames>
    <definedName name="_xlnm.Print_Area" localSheetId="4">プロ編用!$A$1:$T$18</definedName>
    <definedName name="_xlnm.Print_Area" localSheetId="3">'大会当日提出用（参加種別に〇）'!$A$1:$I$40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2" l="1"/>
  <c r="I43" i="2"/>
  <c r="E43" i="2"/>
  <c r="M15" i="13"/>
  <c r="I15" i="13"/>
  <c r="E15" i="13"/>
  <c r="G40" i="12" l="1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40" i="12"/>
  <c r="F39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G4" i="12"/>
  <c r="G3" i="12"/>
  <c r="D3" i="12"/>
  <c r="A18" i="6" l="1"/>
  <c r="G18" i="6" s="1"/>
  <c r="N18" i="6" s="1"/>
  <c r="B18" i="6"/>
  <c r="J18" i="6" s="1"/>
  <c r="R18" i="6" s="1"/>
  <c r="B17" i="6"/>
  <c r="J17" i="6" s="1"/>
  <c r="R17" i="6" s="1"/>
  <c r="B16" i="6"/>
  <c r="F16" i="6" s="1"/>
  <c r="L16" i="6" s="1"/>
  <c r="B15" i="6"/>
  <c r="J15" i="6" s="1"/>
  <c r="R15" i="6" s="1"/>
  <c r="B14" i="6"/>
  <c r="F14" i="6" s="1"/>
  <c r="L14" i="6" s="1"/>
  <c r="B13" i="6"/>
  <c r="J13" i="6" s="1"/>
  <c r="R13" i="6" s="1"/>
  <c r="B12" i="6"/>
  <c r="F12" i="6" s="1"/>
  <c r="L12" i="6" s="1"/>
  <c r="B11" i="6"/>
  <c r="J11" i="6" s="1"/>
  <c r="R11" i="6" s="1"/>
  <c r="B10" i="6"/>
  <c r="F10" i="6" s="1"/>
  <c r="L10" i="6" s="1"/>
  <c r="B9" i="6"/>
  <c r="J9" i="6" s="1"/>
  <c r="R9" i="6" s="1"/>
  <c r="B8" i="6"/>
  <c r="F8" i="6" s="1"/>
  <c r="L8" i="6" s="1"/>
  <c r="B7" i="6"/>
  <c r="J7" i="6" s="1"/>
  <c r="R7" i="6" s="1"/>
  <c r="B6" i="6"/>
  <c r="F6" i="6" s="1"/>
  <c r="L6" i="6" s="1"/>
  <c r="B5" i="6"/>
  <c r="J5" i="6" s="1"/>
  <c r="R5" i="6" s="1"/>
  <c r="B4" i="6"/>
  <c r="F4" i="6" s="1"/>
  <c r="L4" i="6" s="1"/>
  <c r="B3" i="6"/>
  <c r="J3" i="6" s="1"/>
  <c r="R3" i="6" s="1"/>
  <c r="A17" i="6"/>
  <c r="I17" i="6" s="1"/>
  <c r="Q17" i="6" s="1"/>
  <c r="A16" i="6"/>
  <c r="G16" i="6" s="1"/>
  <c r="N16" i="6" s="1"/>
  <c r="A15" i="6"/>
  <c r="A14" i="6"/>
  <c r="G14" i="6" s="1"/>
  <c r="N14" i="6" s="1"/>
  <c r="A13" i="6"/>
  <c r="A12" i="6"/>
  <c r="G12" i="6" s="1"/>
  <c r="N12" i="6" s="1"/>
  <c r="A11" i="6"/>
  <c r="A10" i="6"/>
  <c r="G10" i="6" s="1"/>
  <c r="N10" i="6" s="1"/>
  <c r="A9" i="6"/>
  <c r="G9" i="6" s="1"/>
  <c r="N9" i="6" s="1"/>
  <c r="A8" i="6"/>
  <c r="G8" i="6" s="1"/>
  <c r="N8" i="6" s="1"/>
  <c r="A7" i="6"/>
  <c r="A6" i="6"/>
  <c r="G6" i="6" s="1"/>
  <c r="N6" i="6" s="1"/>
  <c r="A5" i="6"/>
  <c r="I5" i="6" s="1"/>
  <c r="Q5" i="6" s="1"/>
  <c r="A4" i="6"/>
  <c r="G4" i="6" s="1"/>
  <c r="N4" i="6" s="1"/>
  <c r="A3" i="6"/>
  <c r="I3" i="6" s="1"/>
  <c r="Q3" i="6" s="1"/>
  <c r="B2" i="6"/>
  <c r="F2" i="6" s="1"/>
  <c r="L2" i="6" s="1"/>
  <c r="A2" i="6"/>
  <c r="G2" i="6" s="1"/>
  <c r="N2" i="6" s="1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E5" i="6" l="1"/>
  <c r="K5" i="6" s="1"/>
  <c r="F9" i="6"/>
  <c r="L9" i="6" s="1"/>
  <c r="E15" i="6"/>
  <c r="K15" i="6" s="1"/>
  <c r="E17" i="6"/>
  <c r="K17" i="6" s="1"/>
  <c r="H4" i="6"/>
  <c r="O4" i="6" s="1"/>
  <c r="P4" i="6" s="1"/>
  <c r="H12" i="6"/>
  <c r="O12" i="6" s="1"/>
  <c r="P12" i="6" s="1"/>
  <c r="H16" i="6"/>
  <c r="O16" i="6" s="1"/>
  <c r="P16" i="6" s="1"/>
  <c r="J2" i="6"/>
  <c r="R2" i="6" s="1"/>
  <c r="I10" i="6"/>
  <c r="Q10" i="6" s="1"/>
  <c r="I16" i="6"/>
  <c r="Q16" i="6" s="1"/>
  <c r="F5" i="6"/>
  <c r="L5" i="6" s="1"/>
  <c r="E11" i="6"/>
  <c r="K11" i="6" s="1"/>
  <c r="F15" i="6"/>
  <c r="L15" i="6" s="1"/>
  <c r="F17" i="6"/>
  <c r="L17" i="6" s="1"/>
  <c r="G7" i="6"/>
  <c r="N7" i="6" s="1"/>
  <c r="G15" i="6"/>
  <c r="N15" i="6" s="1"/>
  <c r="G17" i="6"/>
  <c r="N17" i="6" s="1"/>
  <c r="J4" i="6"/>
  <c r="R4" i="6" s="1"/>
  <c r="J12" i="6"/>
  <c r="R12" i="6" s="1"/>
  <c r="J16" i="6"/>
  <c r="R16" i="6" s="1"/>
  <c r="E7" i="6"/>
  <c r="K7" i="6" s="1"/>
  <c r="E13" i="6"/>
  <c r="K13" i="6" s="1"/>
  <c r="E16" i="6"/>
  <c r="K16" i="6" s="1"/>
  <c r="M16" i="6" s="1"/>
  <c r="H2" i="6"/>
  <c r="O2" i="6" s="1"/>
  <c r="P2" i="6" s="1"/>
  <c r="H8" i="6"/>
  <c r="O8" i="6" s="1"/>
  <c r="P8" i="6" s="1"/>
  <c r="H15" i="6"/>
  <c r="O15" i="6" s="1"/>
  <c r="H17" i="6"/>
  <c r="O17" i="6" s="1"/>
  <c r="I6" i="6"/>
  <c r="Q6" i="6" s="1"/>
  <c r="I14" i="6"/>
  <c r="Q14" i="6" s="1"/>
  <c r="E3" i="6"/>
  <c r="K3" i="6" s="1"/>
  <c r="E9" i="6"/>
  <c r="K9" i="6" s="1"/>
  <c r="F13" i="6"/>
  <c r="L13" i="6" s="1"/>
  <c r="G3" i="6"/>
  <c r="N3" i="6" s="1"/>
  <c r="G11" i="6"/>
  <c r="N11" i="6" s="1"/>
  <c r="I2" i="6"/>
  <c r="Q2" i="6" s="1"/>
  <c r="J8" i="6"/>
  <c r="R8" i="6" s="1"/>
  <c r="F18" i="6"/>
  <c r="L18" i="6" s="1"/>
  <c r="H10" i="6"/>
  <c r="H14" i="6"/>
  <c r="I8" i="6"/>
  <c r="Q8" i="6" s="1"/>
  <c r="F7" i="6"/>
  <c r="L7" i="6" s="1"/>
  <c r="G5" i="6"/>
  <c r="N5" i="6" s="1"/>
  <c r="G13" i="6"/>
  <c r="N13" i="6" s="1"/>
  <c r="J10" i="6"/>
  <c r="R10" i="6" s="1"/>
  <c r="E2" i="6"/>
  <c r="E4" i="6"/>
  <c r="K4" i="6" s="1"/>
  <c r="M4" i="6" s="1"/>
  <c r="E6" i="6"/>
  <c r="K6" i="6" s="1"/>
  <c r="M6" i="6" s="1"/>
  <c r="E8" i="6"/>
  <c r="K8" i="6" s="1"/>
  <c r="M8" i="6" s="1"/>
  <c r="E10" i="6"/>
  <c r="K10" i="6" s="1"/>
  <c r="M10" i="6" s="1"/>
  <c r="E12" i="6"/>
  <c r="K12" i="6" s="1"/>
  <c r="M12" i="6" s="1"/>
  <c r="E14" i="6"/>
  <c r="K14" i="6" s="1"/>
  <c r="M14" i="6" s="1"/>
  <c r="H3" i="6"/>
  <c r="H5" i="6"/>
  <c r="O5" i="6" s="1"/>
  <c r="H7" i="6"/>
  <c r="H9" i="6"/>
  <c r="H11" i="6"/>
  <c r="H13" i="6"/>
  <c r="O13" i="6" s="1"/>
  <c r="I7" i="6"/>
  <c r="Q7" i="6" s="1"/>
  <c r="S7" i="6" s="1"/>
  <c r="I9" i="6"/>
  <c r="Q9" i="6" s="1"/>
  <c r="S9" i="6" s="1"/>
  <c r="I11" i="6"/>
  <c r="Q11" i="6" s="1"/>
  <c r="S11" i="6" s="1"/>
  <c r="I13" i="6"/>
  <c r="Q13" i="6" s="1"/>
  <c r="S13" i="6" s="1"/>
  <c r="I15" i="6"/>
  <c r="Q15" i="6" s="1"/>
  <c r="S15" i="6" s="1"/>
  <c r="H6" i="6"/>
  <c r="I4" i="6"/>
  <c r="Q4" i="6" s="1"/>
  <c r="I12" i="6"/>
  <c r="Q12" i="6" s="1"/>
  <c r="F3" i="6"/>
  <c r="L3" i="6" s="1"/>
  <c r="F11" i="6"/>
  <c r="L11" i="6" s="1"/>
  <c r="J6" i="6"/>
  <c r="R6" i="6" s="1"/>
  <c r="J14" i="6"/>
  <c r="R14" i="6" s="1"/>
  <c r="H18" i="6"/>
  <c r="E18" i="6"/>
  <c r="K18" i="6" s="1"/>
  <c r="I18" i="6"/>
  <c r="Q18" i="6" s="1"/>
  <c r="S18" i="6" s="1"/>
  <c r="S3" i="6"/>
  <c r="S5" i="6"/>
  <c r="S17" i="6"/>
  <c r="K2" i="6" l="1"/>
  <c r="M2" i="6" s="1"/>
  <c r="M5" i="6"/>
  <c r="S2" i="6"/>
  <c r="T2" i="6" s="1"/>
  <c r="M11" i="6"/>
  <c r="S14" i="6"/>
  <c r="M7" i="6"/>
  <c r="S10" i="6"/>
  <c r="M17" i="6"/>
  <c r="S4" i="6"/>
  <c r="T4" i="6" s="1"/>
  <c r="S12" i="6"/>
  <c r="T12" i="6" s="1"/>
  <c r="S16" i="6"/>
  <c r="T16" i="6" s="1"/>
  <c r="S8" i="6"/>
  <c r="T8" i="6" s="1"/>
  <c r="P17" i="6"/>
  <c r="P15" i="6"/>
  <c r="S6" i="6"/>
  <c r="M15" i="6"/>
  <c r="P5" i="6"/>
  <c r="M13" i="6"/>
  <c r="M9" i="6"/>
  <c r="P13" i="6"/>
  <c r="O11" i="6"/>
  <c r="P11" i="6" s="1"/>
  <c r="O14" i="6"/>
  <c r="P14" i="6" s="1"/>
  <c r="M18" i="6"/>
  <c r="O6" i="6"/>
  <c r="P6" i="6" s="1"/>
  <c r="O9" i="6"/>
  <c r="P9" i="6" s="1"/>
  <c r="O10" i="6"/>
  <c r="P10" i="6" s="1"/>
  <c r="O3" i="6"/>
  <c r="P3" i="6" s="1"/>
  <c r="O18" i="6"/>
  <c r="P18" i="6" s="1"/>
  <c r="M3" i="6"/>
  <c r="O7" i="6"/>
  <c r="P7" i="6" s="1"/>
  <c r="T7" i="6" s="1"/>
  <c r="T18" i="6" l="1"/>
  <c r="T14" i="6"/>
  <c r="T5" i="6"/>
  <c r="T6" i="6"/>
  <c r="T15" i="6"/>
  <c r="T11" i="6"/>
  <c r="T17" i="6"/>
  <c r="T13" i="6"/>
  <c r="T9" i="6"/>
  <c r="T10" i="6"/>
  <c r="T3" i="6"/>
</calcChain>
</file>

<file path=xl/sharedStrings.xml><?xml version="1.0" encoding="utf-8"?>
<sst xmlns="http://schemas.openxmlformats.org/spreadsheetml/2006/main" count="474" uniqueCount="120">
  <si>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</si>
  <si>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</si>
  <si>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学校長名</t>
    <rPh sb="0" eb="2">
      <t>ガッコウ</t>
    </rPh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</si>
  <si>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</si>
  <si>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緊急連絡先</t>
    <rPh sb="0" eb="2">
      <t>キンキュウ</t>
    </rPh>
    <rPh sb="2" eb="5">
      <t>レンラクサキ</t>
    </rPh>
    <phoneticPr fontId="1"/>
  </si>
  <si>
    <t>順位</t>
    <rPh sb="0" eb="2">
      <t>ジュンイ</t>
    </rPh>
    <phoneticPr fontId="1"/>
  </si>
  <si>
    <t>選手名A</t>
    <rPh sb="0" eb="3">
      <t>センシュメイ</t>
    </rPh>
    <phoneticPr fontId="1"/>
  </si>
  <si>
    <t>選手名B</t>
    <rPh sb="0" eb="3">
      <t>センシュメイ</t>
    </rPh>
    <phoneticPr fontId="1"/>
  </si>
  <si>
    <t>番</t>
    <rPh sb="0" eb="1">
      <t>バン</t>
    </rPh>
    <phoneticPr fontId="1"/>
  </si>
  <si>
    <t>本</t>
    <rPh sb="0" eb="1">
      <t>ホン</t>
    </rPh>
    <phoneticPr fontId="1"/>
  </si>
  <si>
    <t>枠外</t>
    <rPh sb="0" eb="2">
      <t>ワクガイ</t>
    </rPh>
    <phoneticPr fontId="1"/>
  </si>
  <si>
    <t>※</t>
    <phoneticPr fontId="1"/>
  </si>
  <si>
    <t>※大会戦績について</t>
    <rPh sb="1" eb="3">
      <t>タイカイ</t>
    </rPh>
    <rPh sb="3" eb="5">
      <t>センセキ</t>
    </rPh>
    <phoneticPr fontId="1"/>
  </si>
  <si>
    <t>各大会のプログラム番号を入力してください。</t>
    <rPh sb="0" eb="1">
      <t>カク</t>
    </rPh>
    <rPh sb="1" eb="3">
      <t>タイカイ</t>
    </rPh>
    <rPh sb="9" eb="11">
      <t>バンゴウ</t>
    </rPh>
    <rPh sb="12" eb="14">
      <t>ニュウリョク</t>
    </rPh>
    <phoneticPr fontId="1"/>
  </si>
  <si>
    <t>各大会の成績を、次に従って入力してください。</t>
    <rPh sb="0" eb="1">
      <t>カク</t>
    </rPh>
    <rPh sb="1" eb="3">
      <t>タイカイ</t>
    </rPh>
    <rPh sb="4" eb="6">
      <t>セイセキ</t>
    </rPh>
    <rPh sb="8" eb="9">
      <t>ツギ</t>
    </rPh>
    <rPh sb="10" eb="11">
      <t>シタガ</t>
    </rPh>
    <rPh sb="13" eb="15">
      <t>ニュウリョク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</si>
  <si>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</si>
  <si>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</si>
  <si>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</si>
  <si>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足長</t>
    <rPh sb="0" eb="2">
      <t>アシナガ</t>
    </rPh>
    <phoneticPr fontId="1"/>
  </si>
  <si>
    <t>足長で初戦負け</t>
    <rPh sb="0" eb="2">
      <t>アシナガ</t>
    </rPh>
    <rPh sb="3" eb="5">
      <t>ショセン</t>
    </rPh>
    <rPh sb="5" eb="6">
      <t>マ</t>
    </rPh>
    <phoneticPr fontId="1"/>
  </si>
  <si>
    <t>パックで初戦負け</t>
    <rPh sb="4" eb="6">
      <t>ショセン</t>
    </rPh>
    <rPh sb="6" eb="7">
      <t>マ</t>
    </rPh>
    <phoneticPr fontId="1"/>
  </si>
  <si>
    <t>※「足長」と「パック」については、右図を参考にしてください。</t>
    <rPh sb="2" eb="4">
      <t>アシナガ</t>
    </rPh>
    <rPh sb="17" eb="18">
      <t>ミギ</t>
    </rPh>
    <rPh sb="18" eb="19">
      <t>ズ</t>
    </rPh>
    <rPh sb="20" eb="22">
      <t>サンコウ</t>
    </rPh>
    <phoneticPr fontId="1"/>
  </si>
  <si>
    <t>注意</t>
    <rPh sb="0" eb="2">
      <t>チュウイ</t>
    </rPh>
    <phoneticPr fontId="1"/>
  </si>
  <si>
    <t>御面倒をおかけしますが、よろしくお願いします。</t>
    <rPh sb="0" eb="3">
      <t>ゴメンドウ</t>
    </rPh>
    <rPh sb="17" eb="18">
      <t>ネガ</t>
    </rPh>
    <phoneticPr fontId="1"/>
  </si>
  <si>
    <t>何か不明点があれば、随時連絡してください。</t>
    <rPh sb="0" eb="1">
      <t>ナニ</t>
    </rPh>
    <rPh sb="2" eb="5">
      <t>フメイテン</t>
    </rPh>
    <rPh sb="10" eb="12">
      <t>ズイジ</t>
    </rPh>
    <rPh sb="12" eb="14">
      <t>レンラク</t>
    </rPh>
    <phoneticPr fontId="1"/>
  </si>
  <si>
    <t>ソフトテニス部顧問</t>
    <rPh sb="6" eb="7">
      <t>ブ</t>
    </rPh>
    <rPh sb="7" eb="9">
      <t>コモン</t>
    </rPh>
    <phoneticPr fontId="1"/>
  </si>
  <si>
    <t>「入力用」と書いてあるシートを開き、色のついた枠内部を正確に入力してください。</t>
    <rPh sb="1" eb="4">
      <t>ニュウリョクヨウ</t>
    </rPh>
    <rPh sb="6" eb="7">
      <t>カ</t>
    </rPh>
    <rPh sb="15" eb="16">
      <t>ヒラ</t>
    </rPh>
    <rPh sb="18" eb="19">
      <t>イロ</t>
    </rPh>
    <rPh sb="23" eb="24">
      <t>ワク</t>
    </rPh>
    <rPh sb="24" eb="26">
      <t>ナイブ</t>
    </rPh>
    <rPh sb="27" eb="29">
      <t>セイカク</t>
    </rPh>
    <rPh sb="30" eb="32">
      <t>ニュウリョク</t>
    </rPh>
    <phoneticPr fontId="1"/>
  </si>
  <si>
    <t>また、電話番号を入力する際は、「－」も入力してください。</t>
    <rPh sb="3" eb="5">
      <t>デンワ</t>
    </rPh>
    <rPh sb="5" eb="7">
      <t>バンゴウ</t>
    </rPh>
    <rPh sb="8" eb="10">
      <t>ニュウリョク</t>
    </rPh>
    <rPh sb="12" eb="13">
      <t>サイ</t>
    </rPh>
    <rPh sb="19" eb="21">
      <t>ニュウリョク</t>
    </rPh>
    <phoneticPr fontId="1"/>
  </si>
  <si>
    <t>埼玉</t>
    <rPh sb="0" eb="2">
      <t>サイタマ</t>
    </rPh>
    <phoneticPr fontId="1"/>
  </si>
  <si>
    <t>埼玉　太郎</t>
    <rPh sb="0" eb="2">
      <t>サイタマ</t>
    </rPh>
    <rPh sb="3" eb="5">
      <t>タロウ</t>
    </rPh>
    <phoneticPr fontId="1"/>
  </si>
  <si>
    <t>選手名</t>
    <rPh sb="0" eb="3">
      <t>センシュメイ</t>
    </rPh>
    <phoneticPr fontId="7"/>
  </si>
  <si>
    <t>学校名</t>
    <rPh sb="0" eb="3">
      <t>ガッコウメイ</t>
    </rPh>
    <phoneticPr fontId="7"/>
  </si>
  <si>
    <t>学校内</t>
    <rPh sb="0" eb="3">
      <t>ガッコウナイ</t>
    </rPh>
    <phoneticPr fontId="7"/>
  </si>
  <si>
    <t>結果</t>
    <rPh sb="0" eb="2">
      <t>ケッカ</t>
    </rPh>
    <phoneticPr fontId="7"/>
  </si>
  <si>
    <t>①</t>
    <phoneticPr fontId="1"/>
  </si>
  <si>
    <t>・・・</t>
    <phoneticPr fontId="1"/>
  </si>
  <si>
    <t>パック</t>
    <phoneticPr fontId="1"/>
  </si>
  <si>
    <t>：</t>
    <phoneticPr fontId="1"/>
  </si>
  <si>
    <t>大会成績は必ず入力して下さい。</t>
    <rPh sb="0" eb="2">
      <t>タイカイ</t>
    </rPh>
    <rPh sb="2" eb="4">
      <t>セイセキ</t>
    </rPh>
    <rPh sb="5" eb="6">
      <t>カナラ</t>
    </rPh>
    <rPh sb="7" eb="9">
      <t>ニュウリョク</t>
    </rPh>
    <rPh sb="11" eb="12">
      <t>クダ</t>
    </rPh>
    <phoneticPr fontId="1"/>
  </si>
  <si>
    <t>要注意！</t>
    <rPh sb="0" eb="3">
      <t>ヨウチュウイ</t>
    </rPh>
    <phoneticPr fontId="1"/>
  </si>
  <si>
    <t>ベスト８</t>
    <phoneticPr fontId="1"/>
  </si>
  <si>
    <t>ベスト１６</t>
    <phoneticPr fontId="1"/>
  </si>
  <si>
    <t>ベスト３２</t>
    <phoneticPr fontId="1"/>
  </si>
  <si>
    <t>ベスト６４</t>
    <phoneticPr fontId="1"/>
  </si>
  <si>
    <t>②</t>
    <phoneticPr fontId="1"/>
  </si>
  <si>
    <t>③</t>
    <phoneticPr fontId="1"/>
  </si>
  <si>
    <t>男子申込先</t>
    <rPh sb="0" eb="2">
      <t>ダンシ</t>
    </rPh>
    <rPh sb="2" eb="4">
      <t>モウシコミ</t>
    </rPh>
    <rPh sb="4" eb="5">
      <t>サキ</t>
    </rPh>
    <phoneticPr fontId="1"/>
  </si>
  <si>
    <t>女子申込先</t>
    <rPh sb="0" eb="2">
      <t>ジョシ</t>
    </rPh>
    <rPh sb="2" eb="4">
      <t>モウシコミ</t>
    </rPh>
    <rPh sb="4" eb="5">
      <t>サキ</t>
    </rPh>
    <phoneticPr fontId="1"/>
  </si>
  <si>
    <t>３３５－０００１　蕨市北町５丁目３－８</t>
    <rPh sb="9" eb="11">
      <t>ワラビシ</t>
    </rPh>
    <rPh sb="11" eb="13">
      <t>キタマチ</t>
    </rPh>
    <rPh sb="14" eb="16">
      <t>チョウメ</t>
    </rPh>
    <phoneticPr fontId="1"/>
  </si>
  <si>
    <t>大会戦績</t>
    <rPh sb="0" eb="2">
      <t>タイカイ</t>
    </rPh>
    <rPh sb="2" eb="4">
      <t>センセキ</t>
    </rPh>
    <phoneticPr fontId="1"/>
  </si>
  <si>
    <t>埼玉　次郎</t>
    <rPh sb="0" eb="2">
      <t>サイタマ</t>
    </rPh>
    <rPh sb="3" eb="5">
      <t>ジロウ</t>
    </rPh>
    <phoneticPr fontId="1"/>
  </si>
  <si>
    <t>０９０－１２３４－５６７８</t>
  </si>
  <si>
    <t>埼玉　三郎</t>
    <rPh sb="0" eb="2">
      <t>サイタマ</t>
    </rPh>
    <rPh sb="3" eb="5">
      <t>サブロウ</t>
    </rPh>
    <phoneticPr fontId="1"/>
  </si>
  <si>
    <t>埼玉　五郎</t>
    <rPh sb="0" eb="2">
      <t>サイタマ</t>
    </rPh>
    <rPh sb="3" eb="5">
      <t>ゴロウ</t>
    </rPh>
    <phoneticPr fontId="1"/>
  </si>
  <si>
    <t>埼玉　六郎</t>
    <rPh sb="0" eb="2">
      <t>サイタマ</t>
    </rPh>
    <rPh sb="3" eb="5">
      <t>ロクロウ</t>
    </rPh>
    <phoneticPr fontId="1"/>
  </si>
  <si>
    <t>申請中</t>
    <rPh sb="0" eb="3">
      <t>シンセイチュウ</t>
    </rPh>
    <phoneticPr fontId="1"/>
  </si>
  <si>
    <t>登録</t>
    <rPh sb="0" eb="2">
      <t>トウロク</t>
    </rPh>
    <phoneticPr fontId="1"/>
  </si>
  <si>
    <t>番号</t>
    <rPh sb="0" eb="2">
      <t>バンゴウ</t>
    </rPh>
    <phoneticPr fontId="1"/>
  </si>
  <si>
    <t>学</t>
    <rPh sb="0" eb="1">
      <t>ガク</t>
    </rPh>
    <phoneticPr fontId="1"/>
  </si>
  <si>
    <t>年</t>
    <rPh sb="0" eb="1">
      <t>ネン</t>
    </rPh>
    <phoneticPr fontId="1"/>
  </si>
  <si>
    <t>埼玉　七郎</t>
    <rPh sb="0" eb="2">
      <t>サイタマ</t>
    </rPh>
    <rPh sb="3" eb="5">
      <t>シチロウ</t>
    </rPh>
    <phoneticPr fontId="1"/>
  </si>
  <si>
    <t>番</t>
  </si>
  <si>
    <t>本</t>
  </si>
  <si>
    <t>埼玉　四郎</t>
    <rPh sb="0" eb="2">
      <t>サイタマ</t>
    </rPh>
    <phoneticPr fontId="1"/>
  </si>
  <si>
    <t>埼玉　八郎</t>
    <rPh sb="0" eb="2">
      <t>サイタマ</t>
    </rPh>
    <phoneticPr fontId="1"/>
  </si>
  <si>
    <t>合計</t>
    <rPh sb="0" eb="2">
      <t>ゴウケイ</t>
    </rPh>
    <phoneticPr fontId="1"/>
  </si>
  <si>
    <t>⇐ ハイフンを入れてください。</t>
    <rPh sb="7" eb="8">
      <t>イ</t>
    </rPh>
    <phoneticPr fontId="1"/>
  </si>
  <si>
    <t>↓学校枠</t>
    <rPh sb="1" eb="3">
      <t>ガッコウ</t>
    </rPh>
    <rPh sb="3" eb="4">
      <t>ワク</t>
    </rPh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</si>
  <si>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</si>
  <si>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</si>
  <si>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順　　　位</t>
    <rPh sb="0" eb="1">
      <t>ジュン</t>
    </rPh>
    <rPh sb="4" eb="5">
      <t>クライ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</si>
  <si>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</si>
  <si>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学　年</t>
    <rPh sb="0" eb="1">
      <t>ガク</t>
    </rPh>
    <rPh sb="2" eb="3">
      <t>トシ</t>
    </rPh>
    <phoneticPr fontId="1"/>
  </si>
  <si>
    <t>登 録 番 号</t>
    <rPh sb="0" eb="1">
      <t>ノボル</t>
    </rPh>
    <rPh sb="2" eb="3">
      <t>リョク</t>
    </rPh>
    <rPh sb="4" eb="5">
      <t>バン</t>
    </rPh>
    <rPh sb="6" eb="7">
      <t>ゴウ</t>
    </rPh>
    <phoneticPr fontId="1"/>
  </si>
  <si>
    <t>主な戦績</t>
    <rPh sb="0" eb="1">
      <t>オモ</t>
    </rPh>
    <rPh sb="2" eb="4">
      <t>センセキ</t>
    </rPh>
    <phoneticPr fontId="1"/>
  </si>
  <si>
    <t>枠　　　　　　　　　　　　　　外</t>
    <rPh sb="0" eb="1">
      <t>ワク</t>
    </rPh>
    <rPh sb="15" eb="16">
      <t>ソト</t>
    </rPh>
    <phoneticPr fontId="1"/>
  </si>
  <si>
    <t>A</t>
    <phoneticPr fontId="1"/>
  </si>
  <si>
    <t>B</t>
    <phoneticPr fontId="1"/>
  </si>
  <si>
    <t>１校１組</t>
    <rPh sb="1" eb="2">
      <t>コウ</t>
    </rPh>
    <rPh sb="3" eb="4">
      <t>クミ</t>
    </rPh>
    <phoneticPr fontId="1"/>
  </si>
  <si>
    <t>地区予選</t>
    <rPh sb="0" eb="2">
      <t>チク</t>
    </rPh>
    <rPh sb="2" eb="4">
      <t>ヨセン</t>
    </rPh>
    <phoneticPr fontId="16"/>
  </si>
  <si>
    <t>県大会</t>
    <rPh sb="0" eb="1">
      <t>ケン</t>
    </rPh>
    <rPh sb="1" eb="3">
      <t>タイカイ</t>
    </rPh>
    <phoneticPr fontId="16"/>
  </si>
  <si>
    <t>枠外</t>
    <rPh sb="0" eb="2">
      <t>ワクガイ</t>
    </rPh>
    <phoneticPr fontId="16"/>
  </si>
  <si>
    <t>学校枠</t>
    <rPh sb="0" eb="2">
      <t>ガッコウ</t>
    </rPh>
    <rPh sb="2" eb="3">
      <t>ワク</t>
    </rPh>
    <phoneticPr fontId="1"/>
  </si>
  <si>
    <t>１校１組</t>
    <rPh sb="1" eb="2">
      <t>コウ</t>
    </rPh>
    <rPh sb="3" eb="4">
      <t>クミ</t>
    </rPh>
    <phoneticPr fontId="1"/>
  </si>
  <si>
    <t>学校枠は、このシートの下部に入力欄があります。</t>
    <rPh sb="0" eb="2">
      <t>ガッコウ</t>
    </rPh>
    <rPh sb="2" eb="3">
      <t>ワク</t>
    </rPh>
    <rPh sb="11" eb="13">
      <t>カブ</t>
    </rPh>
    <phoneticPr fontId="1"/>
  </si>
  <si>
    <t>男・女（一方に〇印）</t>
    <rPh sb="0" eb="1">
      <t>オトコ</t>
    </rPh>
    <rPh sb="2" eb="3">
      <t>オンナ</t>
    </rPh>
    <rPh sb="4" eb="6">
      <t>イッポウ</t>
    </rPh>
    <rPh sb="8" eb="9">
      <t>シルシ</t>
    </rPh>
    <phoneticPr fontId="1"/>
  </si>
  <si>
    <t>申込記載責任者（顧問）</t>
    <rPh sb="0" eb="2">
      <t>モウシコミ</t>
    </rPh>
    <rPh sb="2" eb="4">
      <t>キサイ</t>
    </rPh>
    <rPh sb="4" eb="7">
      <t>セキニンシャ</t>
    </rPh>
    <rPh sb="8" eb="10">
      <t>コモン</t>
    </rPh>
    <phoneticPr fontId="1"/>
  </si>
  <si>
    <t>黄色・水色の枠を入力してください。</t>
    <rPh sb="0" eb="2">
      <t>キイロ</t>
    </rPh>
    <rPh sb="3" eb="5">
      <t>ミズイロ</t>
    </rPh>
    <rPh sb="6" eb="7">
      <t>ワク</t>
    </rPh>
    <rPh sb="8" eb="10">
      <t>ニュウリョク</t>
    </rPh>
    <phoneticPr fontId="1"/>
  </si>
  <si>
    <t>⇓ 名字と名前の間に全角スペースを入れてください。</t>
    <phoneticPr fontId="16"/>
  </si>
  <si>
    <t>連盟登録が間に合わない選手は「申請中」と入力</t>
    <phoneticPr fontId="16"/>
  </si>
  <si>
    <t>（出場数が128本以上256本未満の場合）</t>
    <rPh sb="1" eb="3">
      <t>シュツジョウ</t>
    </rPh>
    <rPh sb="3" eb="4">
      <t>スウ</t>
    </rPh>
    <rPh sb="8" eb="11">
      <t>ホンイジョウ</t>
    </rPh>
    <rPh sb="14" eb="15">
      <t>ホン</t>
    </rPh>
    <rPh sb="15" eb="17">
      <t>ミマン</t>
    </rPh>
    <rPh sb="18" eb="20">
      <t>バアイ</t>
    </rPh>
    <phoneticPr fontId="1"/>
  </si>
  <si>
    <t>大会不参加の場合は、メールで連絡してください。</t>
    <rPh sb="0" eb="2">
      <t>タイカイ</t>
    </rPh>
    <rPh sb="2" eb="5">
      <t>フサンカ</t>
    </rPh>
    <rPh sb="6" eb="8">
      <t>バアイ</t>
    </rPh>
    <rPh sb="14" eb="16">
      <t>レンラク</t>
    </rPh>
    <phoneticPr fontId="1"/>
  </si>
  <si>
    <t>「提出用」と書いてあるシートは、大会当日に提出する参加申込書です。</t>
    <rPh sb="1" eb="4">
      <t>テイシュツヨウ</t>
    </rPh>
    <rPh sb="6" eb="7">
      <t>カ</t>
    </rPh>
    <rPh sb="16" eb="18">
      <t>タイカイ</t>
    </rPh>
    <rPh sb="18" eb="20">
      <t>トウジツ</t>
    </rPh>
    <rPh sb="21" eb="23">
      <t>テイシュツ</t>
    </rPh>
    <rPh sb="25" eb="27">
      <t>サンカ</t>
    </rPh>
    <rPh sb="27" eb="30">
      <t>モウシコミショ</t>
    </rPh>
    <phoneticPr fontId="1"/>
  </si>
  <si>
    <t>印刷をして、職印・顧問印を押印し、大会当日の受付時に提出してください。</t>
    <rPh sb="17" eb="19">
      <t>タイカイ</t>
    </rPh>
    <rPh sb="19" eb="21">
      <t>トウジツ</t>
    </rPh>
    <rPh sb="22" eb="24">
      <t>ウケツケ</t>
    </rPh>
    <rPh sb="24" eb="25">
      <t>ジ</t>
    </rPh>
    <rPh sb="26" eb="28">
      <t>テイシュツ</t>
    </rPh>
    <phoneticPr fontId="1"/>
  </si>
  <si>
    <t>※「プロ編用」「換算表」のシートは、役員が作業する際に使うものなので、開かないでください。</t>
    <rPh sb="4" eb="5">
      <t>ヘン</t>
    </rPh>
    <rPh sb="5" eb="6">
      <t>ヨウ</t>
    </rPh>
    <rPh sb="8" eb="10">
      <t>カンザン</t>
    </rPh>
    <rPh sb="10" eb="11">
      <t>ヒョウ</t>
    </rPh>
    <rPh sb="18" eb="20">
      <t>ヤクイン</t>
    </rPh>
    <rPh sb="21" eb="23">
      <t>サギョウ</t>
    </rPh>
    <rPh sb="25" eb="26">
      <t>サイ</t>
    </rPh>
    <rPh sb="27" eb="28">
      <t>ツカ</t>
    </rPh>
    <rPh sb="35" eb="36">
      <t>ヒラ</t>
    </rPh>
    <phoneticPr fontId="1"/>
  </si>
  <si>
    <t>埼玉県立大宮工業高等学校</t>
    <rPh sb="0" eb="2">
      <t>サイタマ</t>
    </rPh>
    <rPh sb="2" eb="4">
      <t>ケンリツ</t>
    </rPh>
    <rPh sb="4" eb="6">
      <t>オオミヤ</t>
    </rPh>
    <rPh sb="6" eb="8">
      <t>コウギョウ</t>
    </rPh>
    <rPh sb="8" eb="10">
      <t>コウトウ</t>
    </rPh>
    <rPh sb="10" eb="12">
      <t>ガッコウ</t>
    </rPh>
    <phoneticPr fontId="1"/>
  </si>
  <si>
    <t>埼玉県立蕨高等学校</t>
    <rPh sb="0" eb="2">
      <t>サイタマ</t>
    </rPh>
    <rPh sb="2" eb="4">
      <t>ケンリツ</t>
    </rPh>
    <rPh sb="4" eb="5">
      <t>ワラビ</t>
    </rPh>
    <rPh sb="5" eb="7">
      <t>コウトウ</t>
    </rPh>
    <rPh sb="7" eb="9">
      <t>ガッコウ</t>
    </rPh>
    <phoneticPr fontId="1"/>
  </si>
  <si>
    <t>３３１－０８０２　さいたま市北区本郷町１９７０</t>
    <rPh sb="13" eb="14">
      <t>シ</t>
    </rPh>
    <rPh sb="14" eb="15">
      <t>キタ</t>
    </rPh>
    <rPh sb="15" eb="16">
      <t>ク</t>
    </rPh>
    <rPh sb="16" eb="19">
      <t>ホンゴウチョウ</t>
    </rPh>
    <phoneticPr fontId="1"/>
  </si>
  <si>
    <t>内田　裕樹</t>
    <rPh sb="0" eb="2">
      <t>ウチダ</t>
    </rPh>
    <rPh sb="3" eb="5">
      <t>ユウキ</t>
    </rPh>
    <phoneticPr fontId="1"/>
  </si>
  <si>
    <t>uchida.yuuki.13@spec.ed.jp</t>
    <phoneticPr fontId="1"/>
  </si>
  <si>
    <t>選手名入力の際は、苗字と名前の間を全角１マス開けてください。</t>
    <rPh sb="0" eb="3">
      <t>センシュメイ</t>
    </rPh>
    <rPh sb="3" eb="5">
      <t>ニュウリョク</t>
    </rPh>
    <rPh sb="6" eb="7">
      <t>サイ</t>
    </rPh>
    <rPh sb="9" eb="11">
      <t>ミョウジ</t>
    </rPh>
    <rPh sb="12" eb="14">
      <t>ナマエ</t>
    </rPh>
    <rPh sb="15" eb="16">
      <t>アイダ</t>
    </rPh>
    <rPh sb="17" eb="19">
      <t>ゼンカク</t>
    </rPh>
    <rPh sb="22" eb="23">
      <t>ア</t>
    </rPh>
    <phoneticPr fontId="1"/>
  </si>
  <si>
    <t>登録番号は「JSTA」を消さずに入力してください。</t>
  </si>
  <si>
    <t>JSTA22221111</t>
    <phoneticPr fontId="16"/>
  </si>
  <si>
    <t>JSTA22222222</t>
    <phoneticPr fontId="16"/>
  </si>
  <si>
    <t>JSTA22223333</t>
    <phoneticPr fontId="16"/>
  </si>
  <si>
    <t>JSTA22224444</t>
    <phoneticPr fontId="16"/>
  </si>
  <si>
    <t>Ｒ7関東大会県予選</t>
    <rPh sb="2" eb="4">
      <t>カントウ</t>
    </rPh>
    <rPh sb="4" eb="6">
      <t>タイカイ</t>
    </rPh>
    <rPh sb="6" eb="7">
      <t>ケン</t>
    </rPh>
    <rPh sb="7" eb="9">
      <t>ヨセン</t>
    </rPh>
    <phoneticPr fontId="1"/>
  </si>
  <si>
    <t>Ｒ7関東大会南部地区予選</t>
    <rPh sb="4" eb="6">
      <t>タイカイ</t>
    </rPh>
    <rPh sb="6" eb="8">
      <t>ナンブ</t>
    </rPh>
    <rPh sb="8" eb="10">
      <t>チク</t>
    </rPh>
    <phoneticPr fontId="1"/>
  </si>
  <si>
    <t>Ｒ6新人大会県</t>
    <rPh sb="2" eb="4">
      <t>シンジン</t>
    </rPh>
    <rPh sb="4" eb="6">
      <t>タイカイ</t>
    </rPh>
    <rPh sb="6" eb="7">
      <t>ケン</t>
    </rPh>
    <phoneticPr fontId="1"/>
  </si>
  <si>
    <t>駒谷　健介</t>
    <rPh sb="0" eb="2">
      <t>コマヤ</t>
    </rPh>
    <rPh sb="3" eb="5">
      <t>ケンスケ</t>
    </rPh>
    <phoneticPr fontId="1"/>
  </si>
  <si>
    <t>komaya.kensuke.aa@spec.ed.jp</t>
    <phoneticPr fontId="1"/>
  </si>
  <si>
    <t>枠外</t>
    <rPh sb="0" eb="2">
      <t>ワクガイ</t>
    </rPh>
    <phoneticPr fontId="19"/>
  </si>
  <si>
    <t>Ｒ7関東県順位</t>
    <rPh sb="2" eb="4">
      <t>カントウ</t>
    </rPh>
    <rPh sb="4" eb="5">
      <t>ケン</t>
    </rPh>
    <rPh sb="5" eb="7">
      <t>ジュンイ</t>
    </rPh>
    <phoneticPr fontId="1"/>
  </si>
  <si>
    <t>Ｒ7関東地区順位</t>
    <rPh sb="2" eb="4">
      <t>カントウ</t>
    </rPh>
    <rPh sb="4" eb="6">
      <t>チク</t>
    </rPh>
    <rPh sb="6" eb="8">
      <t>ジュンイ</t>
    </rPh>
    <phoneticPr fontId="1"/>
  </si>
  <si>
    <t>Ｒ6新人県順位</t>
    <rPh sb="2" eb="4">
      <t>シンジン</t>
    </rPh>
    <rPh sb="4" eb="5">
      <t>ケン</t>
    </rPh>
    <rPh sb="5" eb="7">
      <t>ジュンイ</t>
    </rPh>
    <phoneticPr fontId="1"/>
  </si>
  <si>
    <t>Ｒ7関東県ポイント</t>
    <rPh sb="2" eb="4">
      <t>カントウ</t>
    </rPh>
    <rPh sb="4" eb="5">
      <t>ケン</t>
    </rPh>
    <phoneticPr fontId="1"/>
  </si>
  <si>
    <t>Ｒ7関東地区ポイント</t>
    <rPh sb="2" eb="4">
      <t>カントウ</t>
    </rPh>
    <rPh sb="4" eb="6">
      <t>チク</t>
    </rPh>
    <phoneticPr fontId="1"/>
  </si>
  <si>
    <t>Ｒ6新人県ポイント</t>
    <rPh sb="2" eb="4">
      <t>シンジン</t>
    </rPh>
    <rPh sb="4" eb="5">
      <t>ケン</t>
    </rPh>
    <phoneticPr fontId="1"/>
  </si>
  <si>
    <t>令和7年度埼玉県学校総合体育大会
兼全国総体ソフトテニス競技県予選会個人戦の部・参加申込書</t>
    <rPh sb="0" eb="2">
      <t>レイワ</t>
    </rPh>
    <rPh sb="3" eb="5">
      <t>ネンド</t>
    </rPh>
    <rPh sb="5" eb="8">
      <t>サイタマケン</t>
    </rPh>
    <rPh sb="8" eb="10">
      <t>ガッコウ</t>
    </rPh>
    <rPh sb="10" eb="12">
      <t>ソウゴウ</t>
    </rPh>
    <rPh sb="12" eb="14">
      <t>タイイク</t>
    </rPh>
    <rPh sb="14" eb="16">
      <t>タイカイ</t>
    </rPh>
    <rPh sb="17" eb="18">
      <t>ケン</t>
    </rPh>
    <rPh sb="18" eb="20">
      <t>ゼンコク</t>
    </rPh>
    <rPh sb="20" eb="22">
      <t>ソウタイ</t>
    </rPh>
    <rPh sb="28" eb="30">
      <t>キョウギ</t>
    </rPh>
    <rPh sb="30" eb="31">
      <t>ケン</t>
    </rPh>
    <rPh sb="31" eb="33">
      <t>ヨセン</t>
    </rPh>
    <rPh sb="33" eb="34">
      <t>カイ</t>
    </rPh>
    <rPh sb="34" eb="36">
      <t>コジン</t>
    </rPh>
    <rPh sb="36" eb="37">
      <t>セン</t>
    </rPh>
    <rPh sb="38" eb="39">
      <t>ブ</t>
    </rPh>
    <rPh sb="40" eb="42">
      <t>サンカ</t>
    </rPh>
    <rPh sb="42" eb="45">
      <t>モウシコミショ</t>
    </rPh>
    <phoneticPr fontId="1"/>
  </si>
  <si>
    <t>入力が完了しましたら、男子は大宮工業高校の内田、女子は蕨高校の駒谷までデータを送信してください。</t>
    <rPh sb="0" eb="2">
      <t>ニュウリョク</t>
    </rPh>
    <rPh sb="3" eb="5">
      <t>カンリョウ</t>
    </rPh>
    <rPh sb="11" eb="13">
      <t>ダンシ</t>
    </rPh>
    <rPh sb="14" eb="16">
      <t>オオミヤ</t>
    </rPh>
    <rPh sb="16" eb="18">
      <t>コウギョウ</t>
    </rPh>
    <rPh sb="18" eb="20">
      <t>コウコウ</t>
    </rPh>
    <rPh sb="21" eb="23">
      <t>ウチダ</t>
    </rPh>
    <rPh sb="24" eb="26">
      <t>ジョシ</t>
    </rPh>
    <rPh sb="27" eb="28">
      <t>ワラビ</t>
    </rPh>
    <rPh sb="28" eb="30">
      <t>コウコウ</t>
    </rPh>
    <rPh sb="31" eb="33">
      <t>コマヤ</t>
    </rPh>
    <rPh sb="39" eb="41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</si>
</sst>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u val="double"/>
      <sz val="14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u val="double"/>
      <sz val="11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1">
      <alignment vertical="center"/>
    </xf>
    <xf numFmtId="0" fontId="0" fillId="0" borderId="28" xfId="0" applyBorder="1" applyAlignment="1">
      <alignment horizontal="center" vertical="center"/>
    </xf>
    <xf numFmtId="0" fontId="0" fillId="2" borderId="33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2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6" fillId="0" borderId="0" xfId="0" applyFont="1" applyAlignment="1"/>
    <xf numFmtId="0" fontId="0" fillId="0" borderId="0" xfId="0" applyAlignment="1">
      <alignment horizontal="right" vertical="center"/>
    </xf>
    <xf numFmtId="0" fontId="0" fillId="3" borderId="2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10" fillId="2" borderId="53" xfId="0" applyFont="1" applyFill="1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5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2" borderId="33" xfId="0" applyFill="1" applyBorder="1" applyAlignment="1">
      <alignment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5" xfId="0" applyBorder="1" applyAlignment="1">
      <alignment vertical="center" textRotation="255"/>
    </xf>
    <xf numFmtId="0" fontId="0" fillId="0" borderId="47" xfId="0" applyBorder="1" applyAlignment="1">
      <alignment vertical="center" textRotation="255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17" fillId="0" borderId="0" xfId="0" applyFont="1">
      <alignment vertical="center"/>
    </xf>
    <xf numFmtId="0" fontId="6" fillId="0" borderId="6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/>
    <xf numFmtId="0" fontId="0" fillId="0" borderId="2" xfId="0" applyBorder="1" applyAlignment="1">
      <alignment horizontal="right"/>
    </xf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4" fillId="4" borderId="67" xfId="0" applyFont="1" applyFill="1" applyBorder="1" applyAlignment="1">
      <alignment vertical="center" shrinkToFit="1"/>
    </xf>
    <xf numFmtId="0" fontId="14" fillId="4" borderId="33" xfId="0" applyFont="1" applyFill="1" applyBorder="1" applyAlignment="1">
      <alignment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14" fillId="4" borderId="21" xfId="0" applyFont="1" applyFill="1" applyBorder="1" applyAlignment="1">
      <alignment horizontal="center" vertical="center" shrinkToFit="1"/>
    </xf>
    <xf numFmtId="0" fontId="0" fillId="4" borderId="43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14" fillId="4" borderId="42" xfId="0" applyFont="1" applyFill="1" applyBorder="1" applyAlignment="1">
      <alignment horizontal="center" vertical="center" shrinkToFit="1"/>
    </xf>
    <xf numFmtId="0" fontId="0" fillId="4" borderId="73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14" fillId="4" borderId="32" xfId="0" applyFont="1" applyFill="1" applyBorder="1" applyAlignment="1">
      <alignment horizontal="center" vertical="center" shrinkToFit="1"/>
    </xf>
    <xf numFmtId="0" fontId="0" fillId="4" borderId="44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14" fillId="4" borderId="47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20" fillId="0" borderId="1" xfId="0" applyFont="1" applyBorder="1" applyAlignment="1"/>
    <xf numFmtId="0" fontId="19" fillId="0" borderId="0" xfId="0" applyFont="1" applyAlignment="1">
      <alignment horizontal="center" vertical="center"/>
    </xf>
    <xf numFmtId="0" fontId="21" fillId="0" borderId="36" xfId="0" applyFont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0" fillId="0" borderId="52" xfId="0" applyBorder="1" applyAlignment="1">
      <alignment horizontal="center" vertical="center"/>
    </xf>
    <xf numFmtId="0" fontId="0" fillId="0" borderId="74" xfId="0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21" xfId="0" applyFill="1" applyBorder="1" applyAlignment="1">
      <alignment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32" xfId="0" applyFill="1" applyBorder="1" applyAlignment="1">
      <alignment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2" borderId="34" xfId="0" applyFill="1" applyBorder="1" applyAlignment="1">
      <alignment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2" borderId="23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2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1" fillId="0" borderId="66" xfId="0" applyFont="1" applyBorder="1" applyAlignment="1">
      <alignment horizontal="center" vertical="center" shrinkToFit="1"/>
    </xf>
    <xf numFmtId="0" fontId="21" fillId="0" borderId="69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9" xfId="0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 textRotation="255" wrapText="1"/>
    </xf>
    <xf numFmtId="0" fontId="0" fillId="0" borderId="70" xfId="0" applyBorder="1" applyAlignment="1">
      <alignment horizontal="center" vertical="center" textRotation="255" wrapText="1"/>
    </xf>
    <xf numFmtId="0" fontId="21" fillId="0" borderId="2" xfId="0" applyFont="1" applyBorder="1" applyAlignment="1">
      <alignment horizontal="center"/>
    </xf>
    <xf numFmtId="0" fontId="0" fillId="4" borderId="59" xfId="0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maya.kensuke.aa@spec.ed.jp" TargetMode="External"/><Relationship Id="rId1" Type="http://schemas.openxmlformats.org/officeDocument/2006/relationships/hyperlink" Target="mailto:uchida.yuuki.13@spe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9"/>
  <sheetViews>
    <sheetView topLeftCell="A4" workbookViewId="0">
      <selection activeCell="X24" sqref="X24"/>
    </sheetView>
  </sheetViews>
  <sheetFormatPr defaultRowHeight="13.2" x14ac:dyDescent="0.2"/>
  <cols>
    <col min="1" max="1" width="4.44140625" customWidth="1"/>
    <col min="2" max="3" width="5.109375" customWidth="1"/>
    <col min="4" max="4" width="16.21875" customWidth="1"/>
    <col min="5" max="5" width="3.5546875" customWidth="1"/>
    <col min="6" max="6" width="6.21875" customWidth="1"/>
    <col min="10" max="21" width="1.5546875" customWidth="1"/>
  </cols>
  <sheetData>
    <row r="2" spans="1:19" x14ac:dyDescent="0.2">
      <c r="A2" s="23" t="s">
        <v>34</v>
      </c>
      <c r="B2" t="s">
        <v>26</v>
      </c>
    </row>
    <row r="3" spans="1:19" x14ac:dyDescent="0.2">
      <c r="A3" s="23"/>
      <c r="B3" t="s">
        <v>100</v>
      </c>
    </row>
    <row r="4" spans="1:19" x14ac:dyDescent="0.2">
      <c r="A4" s="23"/>
      <c r="B4" t="s">
        <v>27</v>
      </c>
    </row>
    <row r="5" spans="1:19" x14ac:dyDescent="0.2">
      <c r="A5" s="23"/>
      <c r="B5" t="s">
        <v>12</v>
      </c>
      <c r="C5" s="1"/>
    </row>
    <row r="6" spans="1:19" x14ac:dyDescent="0.2">
      <c r="A6" s="23"/>
      <c r="B6" s="1"/>
      <c r="C6" s="1"/>
      <c r="M6" s="2"/>
      <c r="N6" s="2"/>
      <c r="O6" s="6"/>
      <c r="P6" s="2"/>
      <c r="Q6" s="2"/>
    </row>
    <row r="7" spans="1:19" ht="13.8" thickBot="1" x14ac:dyDescent="0.25">
      <c r="A7" s="23"/>
      <c r="B7" s="1" t="s">
        <v>8</v>
      </c>
      <c r="C7" s="35" t="s">
        <v>35</v>
      </c>
      <c r="D7" s="36" t="s">
        <v>13</v>
      </c>
      <c r="E7" s="36"/>
      <c r="F7" s="36"/>
      <c r="G7" s="36"/>
      <c r="L7" s="5"/>
      <c r="Q7" s="4"/>
    </row>
    <row r="8" spans="1:19" x14ac:dyDescent="0.2">
      <c r="A8" s="23"/>
      <c r="B8" s="29" t="s">
        <v>9</v>
      </c>
      <c r="C8" s="1" t="s">
        <v>35</v>
      </c>
      <c r="D8" t="s">
        <v>14</v>
      </c>
      <c r="H8" s="30"/>
      <c r="K8" s="2"/>
      <c r="L8" s="6"/>
      <c r="M8" s="2"/>
      <c r="Q8" s="6"/>
      <c r="R8" s="2"/>
    </row>
    <row r="9" spans="1:19" x14ac:dyDescent="0.2">
      <c r="A9" s="23"/>
      <c r="B9" s="122"/>
      <c r="C9" s="1"/>
      <c r="D9" s="155" t="s">
        <v>90</v>
      </c>
      <c r="E9" s="155"/>
      <c r="F9" s="155"/>
      <c r="G9" s="155"/>
      <c r="H9" s="156"/>
      <c r="K9" s="9"/>
      <c r="N9" s="123"/>
      <c r="Q9" s="9"/>
      <c r="S9" s="123"/>
    </row>
    <row r="10" spans="1:19" x14ac:dyDescent="0.2">
      <c r="A10" s="23"/>
      <c r="B10" s="31"/>
      <c r="D10" s="23" t="s">
        <v>15</v>
      </c>
      <c r="E10" s="1" t="s">
        <v>35</v>
      </c>
      <c r="F10" s="1">
        <v>1</v>
      </c>
      <c r="G10" t="s">
        <v>9</v>
      </c>
      <c r="H10" s="33"/>
      <c r="J10" s="5"/>
      <c r="M10" s="5"/>
      <c r="P10" s="5"/>
      <c r="Q10" s="123"/>
      <c r="R10" s="5"/>
    </row>
    <row r="11" spans="1:19" x14ac:dyDescent="0.2">
      <c r="A11" s="39"/>
      <c r="D11" s="23" t="s">
        <v>16</v>
      </c>
      <c r="E11" s="1" t="s">
        <v>35</v>
      </c>
      <c r="F11" s="1">
        <v>2</v>
      </c>
      <c r="G11" t="s">
        <v>9</v>
      </c>
      <c r="H11" s="33"/>
      <c r="J11" s="5"/>
      <c r="M11" s="6"/>
      <c r="N11" s="2"/>
      <c r="P11" s="5"/>
      <c r="R11" s="5"/>
    </row>
    <row r="12" spans="1:19" x14ac:dyDescent="0.2">
      <c r="A12" s="39"/>
      <c r="D12" s="124" t="s">
        <v>17</v>
      </c>
      <c r="E12" s="125" t="s">
        <v>35</v>
      </c>
      <c r="F12" s="125">
        <v>4</v>
      </c>
      <c r="G12" s="126" t="s">
        <v>9</v>
      </c>
      <c r="H12" s="32" t="s">
        <v>39</v>
      </c>
      <c r="J12" s="5"/>
      <c r="L12" s="5"/>
      <c r="N12" s="5"/>
      <c r="P12" s="5"/>
      <c r="R12" s="5"/>
    </row>
    <row r="13" spans="1:19" x14ac:dyDescent="0.2">
      <c r="A13" s="23"/>
      <c r="B13" s="31"/>
      <c r="D13" s="23" t="s">
        <v>40</v>
      </c>
      <c r="E13" s="1" t="s">
        <v>35</v>
      </c>
      <c r="F13" s="1">
        <v>8</v>
      </c>
      <c r="G13" t="s">
        <v>9</v>
      </c>
      <c r="H13" s="33"/>
      <c r="J13" s="5"/>
      <c r="L13" s="5"/>
      <c r="N13" s="5"/>
      <c r="P13" s="5"/>
      <c r="R13" s="5"/>
    </row>
    <row r="14" spans="1:19" ht="13.5" customHeight="1" x14ac:dyDescent="0.2">
      <c r="A14" s="23"/>
      <c r="B14" s="31"/>
      <c r="D14" s="23" t="s">
        <v>41</v>
      </c>
      <c r="E14" s="1" t="s">
        <v>35</v>
      </c>
      <c r="F14" s="1">
        <v>16</v>
      </c>
      <c r="G14" t="s">
        <v>9</v>
      </c>
      <c r="H14" s="33"/>
      <c r="J14" s="154" t="s">
        <v>18</v>
      </c>
      <c r="K14" s="154"/>
      <c r="L14" s="154" t="s">
        <v>36</v>
      </c>
      <c r="M14" s="154"/>
      <c r="N14" s="154" t="s">
        <v>36</v>
      </c>
      <c r="O14" s="154"/>
      <c r="P14" s="154" t="s">
        <v>18</v>
      </c>
      <c r="Q14" s="154"/>
      <c r="R14" s="154" t="s">
        <v>18</v>
      </c>
      <c r="S14" s="154"/>
    </row>
    <row r="15" spans="1:19" x14ac:dyDescent="0.2">
      <c r="A15" s="23"/>
      <c r="B15" s="31"/>
      <c r="D15" s="23" t="s">
        <v>42</v>
      </c>
      <c r="E15" s="1" t="s">
        <v>35</v>
      </c>
      <c r="F15" s="1">
        <v>32</v>
      </c>
      <c r="G15" t="s">
        <v>9</v>
      </c>
      <c r="H15" s="33"/>
      <c r="J15" s="154"/>
      <c r="K15" s="154"/>
      <c r="L15" s="154"/>
      <c r="M15" s="154"/>
      <c r="N15" s="154"/>
      <c r="O15" s="154"/>
      <c r="P15" s="154"/>
      <c r="Q15" s="154"/>
      <c r="R15" s="154"/>
      <c r="S15" s="154"/>
    </row>
    <row r="16" spans="1:19" x14ac:dyDescent="0.2">
      <c r="A16" s="23"/>
      <c r="B16" s="31"/>
      <c r="D16" s="23" t="s">
        <v>43</v>
      </c>
      <c r="E16" s="1" t="s">
        <v>35</v>
      </c>
      <c r="F16" s="1">
        <v>64</v>
      </c>
      <c r="G16" t="s">
        <v>9</v>
      </c>
      <c r="H16" s="33"/>
      <c r="J16" s="154"/>
      <c r="K16" s="154"/>
      <c r="L16" s="154"/>
      <c r="M16" s="154"/>
      <c r="N16" s="154"/>
      <c r="O16" s="154"/>
      <c r="P16" s="154"/>
      <c r="Q16" s="154"/>
      <c r="R16" s="154"/>
      <c r="S16" s="154"/>
    </row>
    <row r="17" spans="1:19" x14ac:dyDescent="0.2">
      <c r="A17" s="23"/>
      <c r="B17" s="31"/>
      <c r="D17" s="124" t="s">
        <v>19</v>
      </c>
      <c r="E17" s="125" t="s">
        <v>35</v>
      </c>
      <c r="F17" s="125">
        <v>128</v>
      </c>
      <c r="G17" s="126" t="s">
        <v>9</v>
      </c>
      <c r="H17" s="32" t="s">
        <v>39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</row>
    <row r="18" spans="1:19" x14ac:dyDescent="0.2">
      <c r="A18" s="23"/>
      <c r="B18" s="31"/>
      <c r="D18" s="124" t="s">
        <v>20</v>
      </c>
      <c r="E18" s="125" t="s">
        <v>35</v>
      </c>
      <c r="F18" s="125">
        <v>256</v>
      </c>
      <c r="G18" s="126" t="s">
        <v>9</v>
      </c>
      <c r="H18" s="32" t="s">
        <v>39</v>
      </c>
    </row>
    <row r="19" spans="1:19" ht="13.8" thickBot="1" x14ac:dyDescent="0.25">
      <c r="A19" s="23"/>
      <c r="B19" s="34"/>
      <c r="C19" s="36"/>
      <c r="D19" s="38" t="s">
        <v>10</v>
      </c>
      <c r="E19" s="35" t="s">
        <v>35</v>
      </c>
      <c r="F19" s="35" t="s">
        <v>10</v>
      </c>
      <c r="G19" s="36" t="s">
        <v>9</v>
      </c>
      <c r="H19" s="37"/>
    </row>
    <row r="20" spans="1:19" ht="29.25" customHeight="1" x14ac:dyDescent="0.2">
      <c r="A20" s="23"/>
      <c r="D20" t="s">
        <v>21</v>
      </c>
    </row>
    <row r="21" spans="1:19" ht="16.2" x14ac:dyDescent="0.2">
      <c r="A21" s="23"/>
      <c r="B21" s="11" t="s">
        <v>22</v>
      </c>
      <c r="C21" s="1" t="s">
        <v>37</v>
      </c>
      <c r="D21" s="12" t="s">
        <v>38</v>
      </c>
      <c r="E21" s="10"/>
      <c r="F21" s="10"/>
      <c r="G21" s="10"/>
      <c r="H21" s="10"/>
      <c r="I21" s="10"/>
    </row>
    <row r="22" spans="1:19" x14ac:dyDescent="0.2">
      <c r="A22" s="23" t="s">
        <v>44</v>
      </c>
      <c r="B22" t="s">
        <v>119</v>
      </c>
    </row>
    <row r="23" spans="1:19" x14ac:dyDescent="0.2">
      <c r="A23" s="23"/>
      <c r="B23" s="55" t="s">
        <v>91</v>
      </c>
    </row>
    <row r="24" spans="1:19" x14ac:dyDescent="0.2">
      <c r="A24" s="23" t="s">
        <v>45</v>
      </c>
      <c r="B24" t="s">
        <v>92</v>
      </c>
    </row>
    <row r="25" spans="1:19" x14ac:dyDescent="0.2">
      <c r="A25" s="23"/>
      <c r="B25" t="s">
        <v>93</v>
      </c>
    </row>
    <row r="26" spans="1:19" x14ac:dyDescent="0.2">
      <c r="A26" s="23"/>
      <c r="B26" s="27" t="s">
        <v>94</v>
      </c>
    </row>
    <row r="27" spans="1:19" x14ac:dyDescent="0.2">
      <c r="A27" s="23"/>
    </row>
    <row r="28" spans="1:19" x14ac:dyDescent="0.2">
      <c r="A28" s="23"/>
      <c r="B28" t="s">
        <v>23</v>
      </c>
    </row>
    <row r="29" spans="1:19" x14ac:dyDescent="0.2">
      <c r="A29" s="23"/>
      <c r="B29" t="s">
        <v>24</v>
      </c>
    </row>
    <row r="30" spans="1:19" x14ac:dyDescent="0.2">
      <c r="A30" s="23"/>
    </row>
    <row r="31" spans="1:19" x14ac:dyDescent="0.2">
      <c r="A31" s="23"/>
      <c r="B31" s="40" t="s">
        <v>46</v>
      </c>
      <c r="H31" s="40" t="s">
        <v>47</v>
      </c>
    </row>
    <row r="32" spans="1:19" x14ac:dyDescent="0.2">
      <c r="A32" s="23"/>
      <c r="B32" t="s">
        <v>95</v>
      </c>
      <c r="H32" t="s">
        <v>96</v>
      </c>
    </row>
    <row r="33" spans="1:16" x14ac:dyDescent="0.2">
      <c r="A33" s="23"/>
      <c r="B33" t="s">
        <v>97</v>
      </c>
      <c r="H33" t="s">
        <v>48</v>
      </c>
    </row>
    <row r="34" spans="1:16" x14ac:dyDescent="0.2">
      <c r="B34" t="s">
        <v>25</v>
      </c>
      <c r="H34" t="s">
        <v>25</v>
      </c>
    </row>
    <row r="35" spans="1:16" x14ac:dyDescent="0.2">
      <c r="B35" t="s">
        <v>98</v>
      </c>
      <c r="H35" t="s">
        <v>109</v>
      </c>
    </row>
    <row r="36" spans="1:16" x14ac:dyDescent="0.2">
      <c r="B36" s="13" t="s">
        <v>99</v>
      </c>
      <c r="H36" s="13" t="s">
        <v>110</v>
      </c>
    </row>
    <row r="38" spans="1:16" x14ac:dyDescent="0.2">
      <c r="H38" s="155"/>
      <c r="I38" s="155"/>
      <c r="J38" s="155"/>
      <c r="K38" s="155"/>
      <c r="L38" s="155"/>
      <c r="M38" s="155"/>
      <c r="N38" s="155"/>
      <c r="O38" s="155"/>
      <c r="P38" s="155"/>
    </row>
    <row r="39" spans="1:16" x14ac:dyDescent="0.2">
      <c r="I39" s="28"/>
    </row>
  </sheetData>
  <mergeCells count="7">
    <mergeCell ref="R14:S17"/>
    <mergeCell ref="H38:P38"/>
    <mergeCell ref="D9:H9"/>
    <mergeCell ref="J14:K17"/>
    <mergeCell ref="L14:M17"/>
    <mergeCell ref="N14:O17"/>
    <mergeCell ref="P14:Q17"/>
  </mergeCells>
  <phoneticPr fontId="1"/>
  <hyperlinks>
    <hyperlink ref="B36" r:id="rId1" xr:uid="{7F23C625-E3DF-49A5-B327-89D91DE7B008}"/>
    <hyperlink ref="H36" r:id="rId2" xr:uid="{0867FE61-FA0A-4DDD-A019-8EA0C13D2716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8"/>
  <sheetViews>
    <sheetView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M8" sqref="M8:P8"/>
    </sheetView>
  </sheetViews>
  <sheetFormatPr defaultRowHeight="13.2" x14ac:dyDescent="0.2"/>
  <cols>
    <col min="1" max="1" width="11.44140625" customWidth="1"/>
    <col min="2" max="3" width="15.5546875" customWidth="1"/>
    <col min="4" max="4" width="4.21875" customWidth="1"/>
    <col min="5" max="16" width="4.44140625" customWidth="1"/>
  </cols>
  <sheetData>
    <row r="1" spans="1:16" ht="18.75" customHeight="1" thickBot="1" x14ac:dyDescent="0.25">
      <c r="E1" s="82" t="s">
        <v>11</v>
      </c>
      <c r="F1" s="55" t="s">
        <v>87</v>
      </c>
    </row>
    <row r="2" spans="1:16" ht="18.75" customHeight="1" thickBot="1" x14ac:dyDescent="0.25">
      <c r="A2" t="s">
        <v>0</v>
      </c>
      <c r="B2" s="15" t="s">
        <v>28</v>
      </c>
      <c r="C2" t="s">
        <v>1</v>
      </c>
      <c r="F2" s="47" t="s">
        <v>84</v>
      </c>
    </row>
    <row r="3" spans="1:16" ht="18.75" customHeight="1" thickBot="1" x14ac:dyDescent="0.25">
      <c r="A3" t="s">
        <v>2</v>
      </c>
      <c r="B3" s="15" t="s">
        <v>29</v>
      </c>
      <c r="E3" s="119" t="s">
        <v>11</v>
      </c>
      <c r="F3" s="120" t="s">
        <v>89</v>
      </c>
      <c r="G3" s="121"/>
    </row>
    <row r="4" spans="1:16" ht="18.75" customHeight="1" thickBot="1" x14ac:dyDescent="0.25">
      <c r="A4" t="s">
        <v>3</v>
      </c>
      <c r="B4" s="15" t="s">
        <v>50</v>
      </c>
      <c r="E4" s="153" t="s">
        <v>11</v>
      </c>
      <c r="F4" s="120" t="s">
        <v>101</v>
      </c>
      <c r="G4" s="121"/>
    </row>
    <row r="5" spans="1:16" ht="18.75" customHeight="1" thickBot="1" x14ac:dyDescent="0.25">
      <c r="A5" t="s">
        <v>4</v>
      </c>
      <c r="B5" s="49" t="s">
        <v>51</v>
      </c>
      <c r="C5" s="86" t="s">
        <v>66</v>
      </c>
    </row>
    <row r="6" spans="1:16" ht="21.75" customHeight="1" thickBot="1" x14ac:dyDescent="0.25">
      <c r="B6" s="86" t="s">
        <v>88</v>
      </c>
      <c r="C6" s="48"/>
    </row>
    <row r="7" spans="1:16" ht="15" customHeight="1" x14ac:dyDescent="0.2">
      <c r="A7" s="164" t="s">
        <v>5</v>
      </c>
      <c r="B7" s="8" t="s">
        <v>6</v>
      </c>
      <c r="C7" s="41" t="s">
        <v>56</v>
      </c>
      <c r="D7" s="53" t="s">
        <v>58</v>
      </c>
      <c r="E7" s="157" t="s">
        <v>106</v>
      </c>
      <c r="F7" s="157"/>
      <c r="G7" s="157"/>
      <c r="H7" s="158"/>
      <c r="I7" s="157" t="s">
        <v>107</v>
      </c>
      <c r="J7" s="157"/>
      <c r="K7" s="157"/>
      <c r="L7" s="158"/>
      <c r="M7" s="157" t="s">
        <v>108</v>
      </c>
      <c r="N7" s="157"/>
      <c r="O7" s="157"/>
      <c r="P7" s="158"/>
    </row>
    <row r="8" spans="1:16" ht="15" customHeight="1" thickBot="1" x14ac:dyDescent="0.25">
      <c r="A8" s="165"/>
      <c r="B8" s="7" t="s">
        <v>7</v>
      </c>
      <c r="C8" s="42" t="s">
        <v>57</v>
      </c>
      <c r="D8" s="54" t="s">
        <v>59</v>
      </c>
      <c r="E8" s="159" t="s">
        <v>49</v>
      </c>
      <c r="F8" s="159"/>
      <c r="G8" s="159"/>
      <c r="H8" s="160"/>
      <c r="I8" s="159" t="s">
        <v>49</v>
      </c>
      <c r="J8" s="159"/>
      <c r="K8" s="159"/>
      <c r="L8" s="160"/>
      <c r="M8" s="159" t="s">
        <v>49</v>
      </c>
      <c r="N8" s="159"/>
      <c r="O8" s="159"/>
      <c r="P8" s="160"/>
    </row>
    <row r="9" spans="1:16" ht="18.75" customHeight="1" x14ac:dyDescent="0.2">
      <c r="A9" s="161">
        <v>1</v>
      </c>
      <c r="B9" s="16" t="s">
        <v>52</v>
      </c>
      <c r="C9" s="50" t="s">
        <v>102</v>
      </c>
      <c r="D9" s="116">
        <v>3</v>
      </c>
      <c r="E9" s="24">
        <v>1</v>
      </c>
      <c r="F9" s="43" t="s">
        <v>8</v>
      </c>
      <c r="G9" s="19">
        <v>1</v>
      </c>
      <c r="H9" s="44" t="s">
        <v>9</v>
      </c>
      <c r="I9" s="24"/>
      <c r="J9" s="43" t="s">
        <v>61</v>
      </c>
      <c r="K9" s="19" t="s">
        <v>81</v>
      </c>
      <c r="L9" s="44" t="s">
        <v>62</v>
      </c>
      <c r="M9" s="24">
        <v>30</v>
      </c>
      <c r="N9" s="43" t="s">
        <v>61</v>
      </c>
      <c r="O9" s="19">
        <v>8</v>
      </c>
      <c r="P9" s="44" t="s">
        <v>62</v>
      </c>
    </row>
    <row r="10" spans="1:16" ht="18.75" customHeight="1" thickBot="1" x14ac:dyDescent="0.25">
      <c r="A10" s="162"/>
      <c r="B10" s="17" t="s">
        <v>63</v>
      </c>
      <c r="C10" s="51" t="s">
        <v>103</v>
      </c>
      <c r="D10" s="117">
        <v>2</v>
      </c>
      <c r="E10" s="25">
        <v>1</v>
      </c>
      <c r="F10" s="112" t="s">
        <v>8</v>
      </c>
      <c r="G10" s="20">
        <v>1</v>
      </c>
      <c r="H10" s="14" t="s">
        <v>9</v>
      </c>
      <c r="I10" s="25"/>
      <c r="J10" s="112" t="s">
        <v>61</v>
      </c>
      <c r="K10" s="20" t="s">
        <v>81</v>
      </c>
      <c r="L10" s="14" t="s">
        <v>62</v>
      </c>
      <c r="M10" s="25">
        <v>30</v>
      </c>
      <c r="N10" s="112" t="s">
        <v>61</v>
      </c>
      <c r="O10" s="20">
        <v>8</v>
      </c>
      <c r="P10" s="14" t="s">
        <v>62</v>
      </c>
    </row>
    <row r="11" spans="1:16" ht="18.75" customHeight="1" x14ac:dyDescent="0.2">
      <c r="A11" s="161">
        <v>2</v>
      </c>
      <c r="B11" s="16" t="s">
        <v>53</v>
      </c>
      <c r="C11" s="50" t="s">
        <v>55</v>
      </c>
      <c r="D11" s="116">
        <v>1</v>
      </c>
      <c r="E11" s="24">
        <v>100</v>
      </c>
      <c r="F11" s="43" t="s">
        <v>8</v>
      </c>
      <c r="G11" s="19">
        <v>64</v>
      </c>
      <c r="H11" s="44" t="s">
        <v>9</v>
      </c>
      <c r="I11" s="24">
        <v>50</v>
      </c>
      <c r="J11" s="43" t="s">
        <v>61</v>
      </c>
      <c r="K11" s="19">
        <v>16</v>
      </c>
      <c r="L11" s="44" t="s">
        <v>62</v>
      </c>
      <c r="M11" s="24">
        <v>60</v>
      </c>
      <c r="N11" s="43" t="s">
        <v>61</v>
      </c>
      <c r="O11" s="19">
        <v>64</v>
      </c>
      <c r="P11" s="44" t="s">
        <v>62</v>
      </c>
    </row>
    <row r="12" spans="1:16" ht="18.75" customHeight="1" thickBot="1" x14ac:dyDescent="0.25">
      <c r="A12" s="163"/>
      <c r="B12" s="18" t="s">
        <v>54</v>
      </c>
      <c r="C12" s="52" t="s">
        <v>55</v>
      </c>
      <c r="D12" s="118">
        <v>1</v>
      </c>
      <c r="E12" s="26">
        <v>100</v>
      </c>
      <c r="F12" s="45" t="s">
        <v>8</v>
      </c>
      <c r="G12" s="21">
        <v>64</v>
      </c>
      <c r="H12" s="46" t="s">
        <v>9</v>
      </c>
      <c r="I12" s="26">
        <v>50</v>
      </c>
      <c r="J12" s="45" t="s">
        <v>61</v>
      </c>
      <c r="K12" s="21">
        <v>16</v>
      </c>
      <c r="L12" s="46" t="s">
        <v>62</v>
      </c>
      <c r="M12" s="26">
        <v>60</v>
      </c>
      <c r="N12" s="45" t="s">
        <v>61</v>
      </c>
      <c r="O12" s="21">
        <v>64</v>
      </c>
      <c r="P12" s="46" t="s">
        <v>62</v>
      </c>
    </row>
    <row r="13" spans="1:16" ht="18.75" customHeight="1" x14ac:dyDescent="0.2">
      <c r="A13" s="1"/>
      <c r="C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3.25" customHeight="1" thickBot="1" x14ac:dyDescent="0.25">
      <c r="A14" s="56" t="s">
        <v>67</v>
      </c>
    </row>
    <row r="15" spans="1:16" ht="15" customHeight="1" x14ac:dyDescent="0.2">
      <c r="A15" s="164"/>
      <c r="B15" s="8" t="s">
        <v>6</v>
      </c>
      <c r="C15" s="41" t="s">
        <v>56</v>
      </c>
      <c r="D15" s="53" t="s">
        <v>58</v>
      </c>
      <c r="E15" s="157" t="str">
        <f>E7</f>
        <v>Ｒ7関東大会県予選</v>
      </c>
      <c r="F15" s="157"/>
      <c r="G15" s="157"/>
      <c r="H15" s="158"/>
      <c r="I15" s="157" t="str">
        <f>I7</f>
        <v>Ｒ7関東大会南部地区予選</v>
      </c>
      <c r="J15" s="157"/>
      <c r="K15" s="157"/>
      <c r="L15" s="158"/>
      <c r="M15" s="157" t="str">
        <f>M7</f>
        <v>Ｒ6新人大会県</v>
      </c>
      <c r="N15" s="157"/>
      <c r="O15" s="157"/>
      <c r="P15" s="158"/>
    </row>
    <row r="16" spans="1:16" ht="15" customHeight="1" thickBot="1" x14ac:dyDescent="0.25">
      <c r="A16" s="165"/>
      <c r="B16" s="7" t="s">
        <v>7</v>
      </c>
      <c r="C16" s="42" t="s">
        <v>57</v>
      </c>
      <c r="D16" s="54" t="s">
        <v>59</v>
      </c>
      <c r="E16" s="159" t="s">
        <v>49</v>
      </c>
      <c r="F16" s="159"/>
      <c r="G16" s="159"/>
      <c r="H16" s="160"/>
      <c r="I16" s="159" t="s">
        <v>49</v>
      </c>
      <c r="J16" s="159"/>
      <c r="K16" s="159"/>
      <c r="L16" s="160"/>
      <c r="M16" s="159" t="s">
        <v>49</v>
      </c>
      <c r="N16" s="159"/>
      <c r="O16" s="159"/>
      <c r="P16" s="160"/>
    </row>
    <row r="17" spans="1:16" ht="18.75" customHeight="1" x14ac:dyDescent="0.2">
      <c r="A17" s="161" t="s">
        <v>78</v>
      </c>
      <c r="B17" s="16" t="s">
        <v>60</v>
      </c>
      <c r="C17" s="50" t="s">
        <v>104</v>
      </c>
      <c r="D17" s="116">
        <v>3</v>
      </c>
      <c r="E17" s="24">
        <v>150</v>
      </c>
      <c r="F17" s="43" t="s">
        <v>8</v>
      </c>
      <c r="G17" s="19">
        <v>128</v>
      </c>
      <c r="H17" s="44" t="s">
        <v>9</v>
      </c>
      <c r="I17" s="24">
        <v>70</v>
      </c>
      <c r="J17" s="43" t="s">
        <v>8</v>
      </c>
      <c r="K17" s="19">
        <v>32</v>
      </c>
      <c r="L17" s="44" t="s">
        <v>9</v>
      </c>
      <c r="M17" s="24"/>
      <c r="N17" s="43" t="s">
        <v>8</v>
      </c>
      <c r="O17" s="19"/>
      <c r="P17" s="44" t="s">
        <v>9</v>
      </c>
    </row>
    <row r="18" spans="1:16" ht="18.75" customHeight="1" x14ac:dyDescent="0.2">
      <c r="A18" s="162"/>
      <c r="B18" s="17" t="s">
        <v>64</v>
      </c>
      <c r="C18" s="51" t="s">
        <v>105</v>
      </c>
      <c r="D18" s="117">
        <v>3</v>
      </c>
      <c r="E18" s="25">
        <v>150</v>
      </c>
      <c r="F18" s="112" t="s">
        <v>8</v>
      </c>
      <c r="G18" s="20">
        <v>128</v>
      </c>
      <c r="H18" s="14" t="s">
        <v>9</v>
      </c>
      <c r="I18" s="25">
        <v>70</v>
      </c>
      <c r="J18" s="112" t="s">
        <v>8</v>
      </c>
      <c r="K18" s="20">
        <v>32</v>
      </c>
      <c r="L18" s="14" t="s">
        <v>9</v>
      </c>
      <c r="M18" s="25"/>
      <c r="N18" s="112" t="s">
        <v>8</v>
      </c>
      <c r="O18" s="20"/>
      <c r="P18" s="14" t="s">
        <v>9</v>
      </c>
    </row>
  </sheetData>
  <mergeCells count="17">
    <mergeCell ref="I15:L15"/>
    <mergeCell ref="M15:P15"/>
    <mergeCell ref="E16:H16"/>
    <mergeCell ref="I16:L16"/>
    <mergeCell ref="M16:P16"/>
    <mergeCell ref="E15:H15"/>
    <mergeCell ref="A17:A18"/>
    <mergeCell ref="A11:A12"/>
    <mergeCell ref="A15:A16"/>
    <mergeCell ref="A9:A10"/>
    <mergeCell ref="A7:A8"/>
    <mergeCell ref="E7:H7"/>
    <mergeCell ref="I7:L7"/>
    <mergeCell ref="M7:P7"/>
    <mergeCell ref="E8:H8"/>
    <mergeCell ref="I8:L8"/>
    <mergeCell ref="M8:P8"/>
  </mergeCells>
  <phoneticPr fontId="16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46"/>
  <sheetViews>
    <sheetView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17" sqref="K17"/>
    </sheetView>
  </sheetViews>
  <sheetFormatPr defaultRowHeight="13.2" x14ac:dyDescent="0.2"/>
  <cols>
    <col min="1" max="1" width="11.44140625" customWidth="1"/>
    <col min="2" max="3" width="15.5546875" customWidth="1"/>
    <col min="4" max="4" width="4.21875" customWidth="1"/>
    <col min="5" max="16" width="4.44140625" customWidth="1"/>
  </cols>
  <sheetData>
    <row r="1" spans="1:16" ht="18.75" customHeight="1" thickBot="1" x14ac:dyDescent="0.25">
      <c r="E1" s="82" t="s">
        <v>11</v>
      </c>
      <c r="F1" s="55" t="s">
        <v>87</v>
      </c>
    </row>
    <row r="2" spans="1:16" ht="18.75" customHeight="1" thickBot="1" x14ac:dyDescent="0.25">
      <c r="A2" t="s">
        <v>0</v>
      </c>
      <c r="B2" s="15"/>
      <c r="C2" t="s">
        <v>1</v>
      </c>
      <c r="F2" s="47" t="s">
        <v>84</v>
      </c>
    </row>
    <row r="3" spans="1:16" ht="18.75" customHeight="1" thickBot="1" x14ac:dyDescent="0.25">
      <c r="A3" t="s">
        <v>2</v>
      </c>
      <c r="B3" s="15"/>
      <c r="E3" s="119" t="s">
        <v>11</v>
      </c>
      <c r="F3" s="120" t="s">
        <v>89</v>
      </c>
      <c r="G3" s="121"/>
    </row>
    <row r="4" spans="1:16" ht="18.75" customHeight="1" thickBot="1" x14ac:dyDescent="0.25">
      <c r="A4" t="s">
        <v>3</v>
      </c>
      <c r="B4" s="15"/>
      <c r="E4" s="153" t="s">
        <v>11</v>
      </c>
      <c r="F4" s="120" t="s">
        <v>101</v>
      </c>
      <c r="G4" s="121"/>
    </row>
    <row r="5" spans="1:16" ht="18.75" customHeight="1" thickBot="1" x14ac:dyDescent="0.25">
      <c r="A5" t="s">
        <v>4</v>
      </c>
      <c r="B5" s="49"/>
      <c r="C5" s="86" t="s">
        <v>66</v>
      </c>
    </row>
    <row r="6" spans="1:16" ht="21.75" customHeight="1" thickBot="1" x14ac:dyDescent="0.25">
      <c r="B6" s="86" t="s">
        <v>88</v>
      </c>
      <c r="C6" s="48"/>
    </row>
    <row r="7" spans="1:16" ht="15" customHeight="1" x14ac:dyDescent="0.2">
      <c r="A7" s="164" t="s">
        <v>5</v>
      </c>
      <c r="B7" s="8" t="s">
        <v>6</v>
      </c>
      <c r="C7" s="41" t="s">
        <v>56</v>
      </c>
      <c r="D7" s="53" t="s">
        <v>58</v>
      </c>
      <c r="E7" s="157" t="s">
        <v>106</v>
      </c>
      <c r="F7" s="157"/>
      <c r="G7" s="157"/>
      <c r="H7" s="158"/>
      <c r="I7" s="157" t="s">
        <v>107</v>
      </c>
      <c r="J7" s="157"/>
      <c r="K7" s="157"/>
      <c r="L7" s="158"/>
      <c r="M7" s="157" t="s">
        <v>108</v>
      </c>
      <c r="N7" s="157"/>
      <c r="O7" s="157"/>
      <c r="P7" s="158"/>
    </row>
    <row r="8" spans="1:16" ht="15" customHeight="1" thickBot="1" x14ac:dyDescent="0.25">
      <c r="A8" s="165"/>
      <c r="B8" s="7" t="s">
        <v>7</v>
      </c>
      <c r="C8" s="42" t="s">
        <v>57</v>
      </c>
      <c r="D8" s="54" t="s">
        <v>59</v>
      </c>
      <c r="E8" s="159" t="s">
        <v>49</v>
      </c>
      <c r="F8" s="159"/>
      <c r="G8" s="159"/>
      <c r="H8" s="160"/>
      <c r="I8" s="159" t="s">
        <v>49</v>
      </c>
      <c r="J8" s="159"/>
      <c r="K8" s="159"/>
      <c r="L8" s="160"/>
      <c r="M8" s="159" t="s">
        <v>49</v>
      </c>
      <c r="N8" s="159"/>
      <c r="O8" s="159"/>
      <c r="P8" s="160"/>
    </row>
    <row r="9" spans="1:16" ht="18.75" customHeight="1" x14ac:dyDescent="0.2">
      <c r="A9" s="161">
        <v>1</v>
      </c>
      <c r="B9" s="127"/>
      <c r="C9" s="128"/>
      <c r="D9" s="129"/>
      <c r="E9" s="130"/>
      <c r="F9" s="131" t="s">
        <v>8</v>
      </c>
      <c r="G9" s="132"/>
      <c r="H9" s="59" t="s">
        <v>9</v>
      </c>
      <c r="I9" s="130"/>
      <c r="J9" s="131" t="s">
        <v>61</v>
      </c>
      <c r="K9" s="132"/>
      <c r="L9" s="59" t="s">
        <v>62</v>
      </c>
      <c r="M9" s="130"/>
      <c r="N9" s="131" t="s">
        <v>61</v>
      </c>
      <c r="O9" s="132"/>
      <c r="P9" s="59" t="s">
        <v>62</v>
      </c>
    </row>
    <row r="10" spans="1:16" ht="18.75" customHeight="1" thickBot="1" x14ac:dyDescent="0.25">
      <c r="A10" s="162"/>
      <c r="B10" s="139"/>
      <c r="C10" s="140"/>
      <c r="D10" s="141"/>
      <c r="E10" s="142"/>
      <c r="F10" s="143" t="s">
        <v>8</v>
      </c>
      <c r="G10" s="144"/>
      <c r="H10" s="145" t="s">
        <v>9</v>
      </c>
      <c r="I10" s="142"/>
      <c r="J10" s="143" t="s">
        <v>61</v>
      </c>
      <c r="K10" s="144"/>
      <c r="L10" s="145" t="s">
        <v>62</v>
      </c>
      <c r="M10" s="142"/>
      <c r="N10" s="143" t="s">
        <v>61</v>
      </c>
      <c r="O10" s="144"/>
      <c r="P10" s="145" t="s">
        <v>62</v>
      </c>
    </row>
    <row r="11" spans="1:16" ht="18.75" customHeight="1" x14ac:dyDescent="0.2">
      <c r="A11" s="168">
        <v>2</v>
      </c>
      <c r="B11" s="127"/>
      <c r="C11" s="128"/>
      <c r="D11" s="129"/>
      <c r="E11" s="130"/>
      <c r="F11" s="131" t="s">
        <v>8</v>
      </c>
      <c r="G11" s="132"/>
      <c r="H11" s="59" t="s">
        <v>9</v>
      </c>
      <c r="I11" s="130"/>
      <c r="J11" s="131" t="s">
        <v>61</v>
      </c>
      <c r="K11" s="132"/>
      <c r="L11" s="59" t="s">
        <v>62</v>
      </c>
      <c r="M11" s="130"/>
      <c r="N11" s="131" t="s">
        <v>61</v>
      </c>
      <c r="O11" s="132"/>
      <c r="P11" s="59" t="s">
        <v>62</v>
      </c>
    </row>
    <row r="12" spans="1:16" ht="18.75" customHeight="1" thickBot="1" x14ac:dyDescent="0.25">
      <c r="A12" s="169"/>
      <c r="B12" s="133"/>
      <c r="C12" s="134"/>
      <c r="D12" s="135"/>
      <c r="E12" s="136"/>
      <c r="F12" s="137" t="s">
        <v>8</v>
      </c>
      <c r="G12" s="138"/>
      <c r="H12" s="66" t="s">
        <v>9</v>
      </c>
      <c r="I12" s="136"/>
      <c r="J12" s="137" t="s">
        <v>61</v>
      </c>
      <c r="K12" s="138"/>
      <c r="L12" s="66" t="s">
        <v>62</v>
      </c>
      <c r="M12" s="136"/>
      <c r="N12" s="137" t="s">
        <v>61</v>
      </c>
      <c r="O12" s="138"/>
      <c r="P12" s="66" t="s">
        <v>62</v>
      </c>
    </row>
    <row r="13" spans="1:16" ht="18.75" customHeight="1" x14ac:dyDescent="0.2">
      <c r="A13" s="167">
        <v>3</v>
      </c>
      <c r="B13" s="146"/>
      <c r="C13" s="147"/>
      <c r="D13" s="148"/>
      <c r="E13" s="149"/>
      <c r="F13" s="150" t="s">
        <v>8</v>
      </c>
      <c r="G13" s="151"/>
      <c r="H13" s="152" t="s">
        <v>9</v>
      </c>
      <c r="I13" s="149"/>
      <c r="J13" s="150" t="s">
        <v>8</v>
      </c>
      <c r="K13" s="151"/>
      <c r="L13" s="152" t="s">
        <v>9</v>
      </c>
      <c r="M13" s="149"/>
      <c r="N13" s="150" t="s">
        <v>8</v>
      </c>
      <c r="O13" s="151"/>
      <c r="P13" s="152" t="s">
        <v>9</v>
      </c>
    </row>
    <row r="14" spans="1:16" ht="18.75" customHeight="1" thickBot="1" x14ac:dyDescent="0.25">
      <c r="A14" s="162"/>
      <c r="B14" s="139"/>
      <c r="C14" s="140"/>
      <c r="D14" s="141"/>
      <c r="E14" s="142"/>
      <c r="F14" s="143" t="s">
        <v>8</v>
      </c>
      <c r="G14" s="144"/>
      <c r="H14" s="145" t="s">
        <v>9</v>
      </c>
      <c r="I14" s="142"/>
      <c r="J14" s="143" t="s">
        <v>8</v>
      </c>
      <c r="K14" s="144"/>
      <c r="L14" s="145" t="s">
        <v>9</v>
      </c>
      <c r="M14" s="142"/>
      <c r="N14" s="143" t="s">
        <v>8</v>
      </c>
      <c r="O14" s="144"/>
      <c r="P14" s="145" t="s">
        <v>9</v>
      </c>
    </row>
    <row r="15" spans="1:16" ht="18.75" customHeight="1" x14ac:dyDescent="0.2">
      <c r="A15" s="161">
        <v>4</v>
      </c>
      <c r="B15" s="127"/>
      <c r="C15" s="128"/>
      <c r="D15" s="129"/>
      <c r="E15" s="130"/>
      <c r="F15" s="131" t="s">
        <v>8</v>
      </c>
      <c r="G15" s="132"/>
      <c r="H15" s="59" t="s">
        <v>9</v>
      </c>
      <c r="I15" s="130"/>
      <c r="J15" s="131" t="s">
        <v>8</v>
      </c>
      <c r="K15" s="132"/>
      <c r="L15" s="59" t="s">
        <v>9</v>
      </c>
      <c r="M15" s="130"/>
      <c r="N15" s="131" t="s">
        <v>8</v>
      </c>
      <c r="O15" s="132"/>
      <c r="P15" s="59" t="s">
        <v>9</v>
      </c>
    </row>
    <row r="16" spans="1:16" ht="18.75" customHeight="1" thickBot="1" x14ac:dyDescent="0.25">
      <c r="A16" s="163"/>
      <c r="B16" s="133"/>
      <c r="C16" s="134"/>
      <c r="D16" s="135"/>
      <c r="E16" s="136"/>
      <c r="F16" s="137" t="s">
        <v>8</v>
      </c>
      <c r="G16" s="138"/>
      <c r="H16" s="66" t="s">
        <v>9</v>
      </c>
      <c r="I16" s="136"/>
      <c r="J16" s="137" t="s">
        <v>8</v>
      </c>
      <c r="K16" s="138"/>
      <c r="L16" s="66" t="s">
        <v>9</v>
      </c>
      <c r="M16" s="136"/>
      <c r="N16" s="137" t="s">
        <v>8</v>
      </c>
      <c r="O16" s="138"/>
      <c r="P16" s="66" t="s">
        <v>9</v>
      </c>
    </row>
    <row r="17" spans="1:16" ht="18.75" customHeight="1" x14ac:dyDescent="0.2">
      <c r="A17" s="167">
        <v>5</v>
      </c>
      <c r="B17" s="146"/>
      <c r="C17" s="147"/>
      <c r="D17" s="148"/>
      <c r="E17" s="149"/>
      <c r="F17" s="150" t="s">
        <v>8</v>
      </c>
      <c r="G17" s="151"/>
      <c r="H17" s="152" t="s">
        <v>9</v>
      </c>
      <c r="I17" s="149"/>
      <c r="J17" s="150" t="s">
        <v>8</v>
      </c>
      <c r="K17" s="151"/>
      <c r="L17" s="152" t="s">
        <v>9</v>
      </c>
      <c r="M17" s="149"/>
      <c r="N17" s="150" t="s">
        <v>8</v>
      </c>
      <c r="O17" s="151"/>
      <c r="P17" s="152" t="s">
        <v>9</v>
      </c>
    </row>
    <row r="18" spans="1:16" ht="18.75" customHeight="1" thickBot="1" x14ac:dyDescent="0.25">
      <c r="A18" s="162"/>
      <c r="B18" s="139"/>
      <c r="C18" s="140"/>
      <c r="D18" s="141"/>
      <c r="E18" s="142"/>
      <c r="F18" s="143" t="s">
        <v>8</v>
      </c>
      <c r="G18" s="144"/>
      <c r="H18" s="145" t="s">
        <v>9</v>
      </c>
      <c r="I18" s="142"/>
      <c r="J18" s="143" t="s">
        <v>8</v>
      </c>
      <c r="K18" s="144"/>
      <c r="L18" s="145" t="s">
        <v>9</v>
      </c>
      <c r="M18" s="142"/>
      <c r="N18" s="143" t="s">
        <v>8</v>
      </c>
      <c r="O18" s="144"/>
      <c r="P18" s="145" t="s">
        <v>9</v>
      </c>
    </row>
    <row r="19" spans="1:16" ht="18.75" customHeight="1" x14ac:dyDescent="0.2">
      <c r="A19" s="168">
        <v>6</v>
      </c>
      <c r="B19" s="127"/>
      <c r="C19" s="128"/>
      <c r="D19" s="129"/>
      <c r="E19" s="130"/>
      <c r="F19" s="131" t="s">
        <v>8</v>
      </c>
      <c r="G19" s="132"/>
      <c r="H19" s="59" t="s">
        <v>9</v>
      </c>
      <c r="I19" s="130"/>
      <c r="J19" s="131" t="s">
        <v>8</v>
      </c>
      <c r="K19" s="132"/>
      <c r="L19" s="59" t="s">
        <v>9</v>
      </c>
      <c r="M19" s="130"/>
      <c r="N19" s="131" t="s">
        <v>8</v>
      </c>
      <c r="O19" s="132"/>
      <c r="P19" s="59" t="s">
        <v>9</v>
      </c>
    </row>
    <row r="20" spans="1:16" ht="18.75" customHeight="1" thickBot="1" x14ac:dyDescent="0.25">
      <c r="A20" s="169"/>
      <c r="B20" s="133"/>
      <c r="C20" s="134"/>
      <c r="D20" s="135"/>
      <c r="E20" s="136"/>
      <c r="F20" s="137" t="s">
        <v>8</v>
      </c>
      <c r="G20" s="138"/>
      <c r="H20" s="66" t="s">
        <v>9</v>
      </c>
      <c r="I20" s="136"/>
      <c r="J20" s="137" t="s">
        <v>8</v>
      </c>
      <c r="K20" s="138"/>
      <c r="L20" s="66" t="s">
        <v>9</v>
      </c>
      <c r="M20" s="136"/>
      <c r="N20" s="137" t="s">
        <v>8</v>
      </c>
      <c r="O20" s="138"/>
      <c r="P20" s="66" t="s">
        <v>9</v>
      </c>
    </row>
    <row r="21" spans="1:16" ht="18.75" customHeight="1" x14ac:dyDescent="0.2">
      <c r="A21" s="167">
        <v>7</v>
      </c>
      <c r="B21" s="146"/>
      <c r="C21" s="147"/>
      <c r="D21" s="148"/>
      <c r="E21" s="149"/>
      <c r="F21" s="150" t="s">
        <v>8</v>
      </c>
      <c r="G21" s="151"/>
      <c r="H21" s="152" t="s">
        <v>9</v>
      </c>
      <c r="I21" s="149"/>
      <c r="J21" s="150" t="s">
        <v>8</v>
      </c>
      <c r="K21" s="151"/>
      <c r="L21" s="152" t="s">
        <v>9</v>
      </c>
      <c r="M21" s="149"/>
      <c r="N21" s="150" t="s">
        <v>8</v>
      </c>
      <c r="O21" s="151"/>
      <c r="P21" s="152" t="s">
        <v>9</v>
      </c>
    </row>
    <row r="22" spans="1:16" ht="18.75" customHeight="1" thickBot="1" x14ac:dyDescent="0.25">
      <c r="A22" s="162"/>
      <c r="B22" s="139"/>
      <c r="C22" s="140"/>
      <c r="D22" s="141"/>
      <c r="E22" s="142"/>
      <c r="F22" s="143" t="s">
        <v>8</v>
      </c>
      <c r="G22" s="144"/>
      <c r="H22" s="145" t="s">
        <v>9</v>
      </c>
      <c r="I22" s="142"/>
      <c r="J22" s="143" t="s">
        <v>8</v>
      </c>
      <c r="K22" s="144"/>
      <c r="L22" s="145" t="s">
        <v>9</v>
      </c>
      <c r="M22" s="142"/>
      <c r="N22" s="143" t="s">
        <v>8</v>
      </c>
      <c r="O22" s="144"/>
      <c r="P22" s="145" t="s">
        <v>9</v>
      </c>
    </row>
    <row r="23" spans="1:16" ht="18.75" customHeight="1" x14ac:dyDescent="0.2">
      <c r="A23" s="161">
        <v>8</v>
      </c>
      <c r="B23" s="127"/>
      <c r="C23" s="128"/>
      <c r="D23" s="129"/>
      <c r="E23" s="130"/>
      <c r="F23" s="131" t="s">
        <v>8</v>
      </c>
      <c r="G23" s="132"/>
      <c r="H23" s="59" t="s">
        <v>9</v>
      </c>
      <c r="I23" s="130"/>
      <c r="J23" s="131" t="s">
        <v>8</v>
      </c>
      <c r="K23" s="132"/>
      <c r="L23" s="59" t="s">
        <v>9</v>
      </c>
      <c r="M23" s="130"/>
      <c r="N23" s="131" t="s">
        <v>8</v>
      </c>
      <c r="O23" s="132"/>
      <c r="P23" s="59" t="s">
        <v>9</v>
      </c>
    </row>
    <row r="24" spans="1:16" ht="18.75" customHeight="1" thickBot="1" x14ac:dyDescent="0.25">
      <c r="A24" s="163"/>
      <c r="B24" s="133"/>
      <c r="C24" s="134"/>
      <c r="D24" s="135"/>
      <c r="E24" s="136"/>
      <c r="F24" s="137" t="s">
        <v>8</v>
      </c>
      <c r="G24" s="138"/>
      <c r="H24" s="66" t="s">
        <v>9</v>
      </c>
      <c r="I24" s="136"/>
      <c r="J24" s="137" t="s">
        <v>8</v>
      </c>
      <c r="K24" s="138"/>
      <c r="L24" s="66" t="s">
        <v>9</v>
      </c>
      <c r="M24" s="136"/>
      <c r="N24" s="137" t="s">
        <v>8</v>
      </c>
      <c r="O24" s="138"/>
      <c r="P24" s="66" t="s">
        <v>9</v>
      </c>
    </row>
    <row r="25" spans="1:16" ht="18.75" customHeight="1" x14ac:dyDescent="0.2">
      <c r="A25" s="166">
        <v>9</v>
      </c>
      <c r="B25" s="146"/>
      <c r="C25" s="147"/>
      <c r="D25" s="148"/>
      <c r="E25" s="149"/>
      <c r="F25" s="150" t="s">
        <v>8</v>
      </c>
      <c r="G25" s="151"/>
      <c r="H25" s="152" t="s">
        <v>9</v>
      </c>
      <c r="I25" s="149"/>
      <c r="J25" s="150" t="s">
        <v>8</v>
      </c>
      <c r="K25" s="151"/>
      <c r="L25" s="152" t="s">
        <v>9</v>
      </c>
      <c r="M25" s="149"/>
      <c r="N25" s="150" t="s">
        <v>8</v>
      </c>
      <c r="O25" s="151"/>
      <c r="P25" s="152" t="s">
        <v>9</v>
      </c>
    </row>
    <row r="26" spans="1:16" ht="18.75" customHeight="1" thickBot="1" x14ac:dyDescent="0.25">
      <c r="A26" s="166"/>
      <c r="B26" s="139"/>
      <c r="C26" s="140"/>
      <c r="D26" s="141"/>
      <c r="E26" s="142"/>
      <c r="F26" s="143" t="s">
        <v>8</v>
      </c>
      <c r="G26" s="144"/>
      <c r="H26" s="145" t="s">
        <v>9</v>
      </c>
      <c r="I26" s="142"/>
      <c r="J26" s="143" t="s">
        <v>8</v>
      </c>
      <c r="K26" s="144"/>
      <c r="L26" s="145" t="s">
        <v>9</v>
      </c>
      <c r="M26" s="142"/>
      <c r="N26" s="143" t="s">
        <v>8</v>
      </c>
      <c r="O26" s="144"/>
      <c r="P26" s="145" t="s">
        <v>9</v>
      </c>
    </row>
    <row r="27" spans="1:16" ht="18.75" customHeight="1" x14ac:dyDescent="0.2">
      <c r="A27" s="161">
        <v>10</v>
      </c>
      <c r="B27" s="127"/>
      <c r="C27" s="128"/>
      <c r="D27" s="129"/>
      <c r="E27" s="130"/>
      <c r="F27" s="131" t="s">
        <v>8</v>
      </c>
      <c r="G27" s="132"/>
      <c r="H27" s="59" t="s">
        <v>9</v>
      </c>
      <c r="I27" s="130"/>
      <c r="J27" s="131" t="s">
        <v>8</v>
      </c>
      <c r="K27" s="132"/>
      <c r="L27" s="59" t="s">
        <v>9</v>
      </c>
      <c r="M27" s="130"/>
      <c r="N27" s="131" t="s">
        <v>8</v>
      </c>
      <c r="O27" s="132"/>
      <c r="P27" s="59" t="s">
        <v>9</v>
      </c>
    </row>
    <row r="28" spans="1:16" ht="18.75" customHeight="1" thickBot="1" x14ac:dyDescent="0.25">
      <c r="A28" s="163"/>
      <c r="B28" s="133"/>
      <c r="C28" s="134"/>
      <c r="D28" s="135"/>
      <c r="E28" s="136"/>
      <c r="F28" s="137" t="s">
        <v>8</v>
      </c>
      <c r="G28" s="138"/>
      <c r="H28" s="66" t="s">
        <v>9</v>
      </c>
      <c r="I28" s="136"/>
      <c r="J28" s="137" t="s">
        <v>8</v>
      </c>
      <c r="K28" s="138"/>
      <c r="L28" s="66" t="s">
        <v>9</v>
      </c>
      <c r="M28" s="136"/>
      <c r="N28" s="137" t="s">
        <v>8</v>
      </c>
      <c r="O28" s="138"/>
      <c r="P28" s="66" t="s">
        <v>9</v>
      </c>
    </row>
    <row r="29" spans="1:16" ht="18.75" customHeight="1" x14ac:dyDescent="0.2">
      <c r="A29" s="166">
        <v>11</v>
      </c>
      <c r="B29" s="146"/>
      <c r="C29" s="147"/>
      <c r="D29" s="148"/>
      <c r="E29" s="149"/>
      <c r="F29" s="150" t="s">
        <v>8</v>
      </c>
      <c r="G29" s="151"/>
      <c r="H29" s="152" t="s">
        <v>9</v>
      </c>
      <c r="I29" s="149"/>
      <c r="J29" s="150" t="s">
        <v>8</v>
      </c>
      <c r="K29" s="151"/>
      <c r="L29" s="152" t="s">
        <v>9</v>
      </c>
      <c r="M29" s="149"/>
      <c r="N29" s="150" t="s">
        <v>8</v>
      </c>
      <c r="O29" s="151"/>
      <c r="P29" s="152" t="s">
        <v>9</v>
      </c>
    </row>
    <row r="30" spans="1:16" ht="18.75" customHeight="1" thickBot="1" x14ac:dyDescent="0.25">
      <c r="A30" s="166"/>
      <c r="B30" s="139"/>
      <c r="C30" s="140"/>
      <c r="D30" s="141"/>
      <c r="E30" s="142"/>
      <c r="F30" s="143" t="s">
        <v>8</v>
      </c>
      <c r="G30" s="144"/>
      <c r="H30" s="145" t="s">
        <v>9</v>
      </c>
      <c r="I30" s="142"/>
      <c r="J30" s="143" t="s">
        <v>8</v>
      </c>
      <c r="K30" s="144"/>
      <c r="L30" s="145" t="s">
        <v>9</v>
      </c>
      <c r="M30" s="142"/>
      <c r="N30" s="143" t="s">
        <v>8</v>
      </c>
      <c r="O30" s="144"/>
      <c r="P30" s="145" t="s">
        <v>9</v>
      </c>
    </row>
    <row r="31" spans="1:16" ht="18.75" customHeight="1" x14ac:dyDescent="0.2">
      <c r="A31" s="161">
        <v>12</v>
      </c>
      <c r="B31" s="127"/>
      <c r="C31" s="128"/>
      <c r="D31" s="129"/>
      <c r="E31" s="130"/>
      <c r="F31" s="131" t="s">
        <v>8</v>
      </c>
      <c r="G31" s="132"/>
      <c r="H31" s="59" t="s">
        <v>9</v>
      </c>
      <c r="I31" s="130"/>
      <c r="J31" s="131" t="s">
        <v>8</v>
      </c>
      <c r="K31" s="132"/>
      <c r="L31" s="59" t="s">
        <v>9</v>
      </c>
      <c r="M31" s="130"/>
      <c r="N31" s="131" t="s">
        <v>8</v>
      </c>
      <c r="O31" s="132"/>
      <c r="P31" s="59" t="s">
        <v>9</v>
      </c>
    </row>
    <row r="32" spans="1:16" ht="18.75" customHeight="1" thickBot="1" x14ac:dyDescent="0.25">
      <c r="A32" s="163"/>
      <c r="B32" s="133"/>
      <c r="C32" s="134"/>
      <c r="D32" s="135"/>
      <c r="E32" s="136"/>
      <c r="F32" s="137" t="s">
        <v>8</v>
      </c>
      <c r="G32" s="138"/>
      <c r="H32" s="66" t="s">
        <v>9</v>
      </c>
      <c r="I32" s="136"/>
      <c r="J32" s="137" t="s">
        <v>8</v>
      </c>
      <c r="K32" s="138"/>
      <c r="L32" s="66" t="s">
        <v>9</v>
      </c>
      <c r="M32" s="136"/>
      <c r="N32" s="137" t="s">
        <v>8</v>
      </c>
      <c r="O32" s="138"/>
      <c r="P32" s="66" t="s">
        <v>9</v>
      </c>
    </row>
    <row r="33" spans="1:16" ht="18.75" customHeight="1" x14ac:dyDescent="0.2">
      <c r="A33" s="166">
        <v>13</v>
      </c>
      <c r="B33" s="146"/>
      <c r="C33" s="147"/>
      <c r="D33" s="148"/>
      <c r="E33" s="149"/>
      <c r="F33" s="150" t="s">
        <v>8</v>
      </c>
      <c r="G33" s="151"/>
      <c r="H33" s="152" t="s">
        <v>9</v>
      </c>
      <c r="I33" s="149"/>
      <c r="J33" s="150" t="s">
        <v>8</v>
      </c>
      <c r="K33" s="151"/>
      <c r="L33" s="152" t="s">
        <v>9</v>
      </c>
      <c r="M33" s="149"/>
      <c r="N33" s="150" t="s">
        <v>8</v>
      </c>
      <c r="O33" s="151"/>
      <c r="P33" s="152" t="s">
        <v>9</v>
      </c>
    </row>
    <row r="34" spans="1:16" ht="18.75" customHeight="1" thickBot="1" x14ac:dyDescent="0.25">
      <c r="A34" s="166"/>
      <c r="B34" s="139"/>
      <c r="C34" s="140"/>
      <c r="D34" s="141"/>
      <c r="E34" s="142"/>
      <c r="F34" s="143" t="s">
        <v>8</v>
      </c>
      <c r="G34" s="144"/>
      <c r="H34" s="145" t="s">
        <v>9</v>
      </c>
      <c r="I34" s="142"/>
      <c r="J34" s="143" t="s">
        <v>8</v>
      </c>
      <c r="K34" s="144"/>
      <c r="L34" s="145" t="s">
        <v>9</v>
      </c>
      <c r="M34" s="142"/>
      <c r="N34" s="143" t="s">
        <v>8</v>
      </c>
      <c r="O34" s="144"/>
      <c r="P34" s="145" t="s">
        <v>9</v>
      </c>
    </row>
    <row r="35" spans="1:16" ht="18.75" customHeight="1" x14ac:dyDescent="0.2">
      <c r="A35" s="161">
        <v>14</v>
      </c>
      <c r="B35" s="127"/>
      <c r="C35" s="128"/>
      <c r="D35" s="129"/>
      <c r="E35" s="130"/>
      <c r="F35" s="131" t="s">
        <v>8</v>
      </c>
      <c r="G35" s="132"/>
      <c r="H35" s="59" t="s">
        <v>9</v>
      </c>
      <c r="I35" s="130"/>
      <c r="J35" s="131" t="s">
        <v>8</v>
      </c>
      <c r="K35" s="132"/>
      <c r="L35" s="59" t="s">
        <v>9</v>
      </c>
      <c r="M35" s="130"/>
      <c r="N35" s="131" t="s">
        <v>8</v>
      </c>
      <c r="O35" s="132"/>
      <c r="P35" s="59" t="s">
        <v>9</v>
      </c>
    </row>
    <row r="36" spans="1:16" ht="18.75" customHeight="1" thickBot="1" x14ac:dyDescent="0.25">
      <c r="A36" s="163"/>
      <c r="B36" s="133"/>
      <c r="C36" s="134"/>
      <c r="D36" s="135"/>
      <c r="E36" s="136"/>
      <c r="F36" s="137" t="s">
        <v>8</v>
      </c>
      <c r="G36" s="138"/>
      <c r="H36" s="66" t="s">
        <v>9</v>
      </c>
      <c r="I36" s="136"/>
      <c r="J36" s="137" t="s">
        <v>8</v>
      </c>
      <c r="K36" s="138"/>
      <c r="L36" s="66" t="s">
        <v>9</v>
      </c>
      <c r="M36" s="136"/>
      <c r="N36" s="137" t="s">
        <v>8</v>
      </c>
      <c r="O36" s="138"/>
      <c r="P36" s="66" t="s">
        <v>9</v>
      </c>
    </row>
    <row r="37" spans="1:16" ht="18.75" customHeight="1" x14ac:dyDescent="0.2">
      <c r="A37" s="166">
        <v>15</v>
      </c>
      <c r="B37" s="146"/>
      <c r="C37" s="147"/>
      <c r="D37" s="148"/>
      <c r="E37" s="149"/>
      <c r="F37" s="150" t="s">
        <v>8</v>
      </c>
      <c r="G37" s="151"/>
      <c r="H37" s="152" t="s">
        <v>9</v>
      </c>
      <c r="I37" s="149"/>
      <c r="J37" s="150" t="s">
        <v>8</v>
      </c>
      <c r="K37" s="151"/>
      <c r="L37" s="152" t="s">
        <v>9</v>
      </c>
      <c r="M37" s="149"/>
      <c r="N37" s="150" t="s">
        <v>8</v>
      </c>
      <c r="O37" s="151"/>
      <c r="P37" s="152" t="s">
        <v>9</v>
      </c>
    </row>
    <row r="38" spans="1:16" ht="18.75" customHeight="1" thickBot="1" x14ac:dyDescent="0.25">
      <c r="A38" s="166"/>
      <c r="B38" s="139"/>
      <c r="C38" s="140"/>
      <c r="D38" s="141"/>
      <c r="E38" s="142"/>
      <c r="F38" s="143" t="s">
        <v>8</v>
      </c>
      <c r="G38" s="144"/>
      <c r="H38" s="145" t="s">
        <v>9</v>
      </c>
      <c r="I38" s="142"/>
      <c r="J38" s="143" t="s">
        <v>8</v>
      </c>
      <c r="K38" s="144"/>
      <c r="L38" s="145" t="s">
        <v>9</v>
      </c>
      <c r="M38" s="142"/>
      <c r="N38" s="143" t="s">
        <v>8</v>
      </c>
      <c r="O38" s="144"/>
      <c r="P38" s="145" t="s">
        <v>9</v>
      </c>
    </row>
    <row r="39" spans="1:16" ht="18.75" customHeight="1" x14ac:dyDescent="0.2">
      <c r="A39" s="161">
        <v>16</v>
      </c>
      <c r="B39" s="127"/>
      <c r="C39" s="128"/>
      <c r="D39" s="129"/>
      <c r="E39" s="130"/>
      <c r="F39" s="131" t="s">
        <v>8</v>
      </c>
      <c r="G39" s="132"/>
      <c r="H39" s="59" t="s">
        <v>9</v>
      </c>
      <c r="I39" s="130"/>
      <c r="J39" s="131" t="s">
        <v>8</v>
      </c>
      <c r="K39" s="132"/>
      <c r="L39" s="59" t="s">
        <v>9</v>
      </c>
      <c r="M39" s="130"/>
      <c r="N39" s="131" t="s">
        <v>8</v>
      </c>
      <c r="O39" s="132"/>
      <c r="P39" s="59" t="s">
        <v>9</v>
      </c>
    </row>
    <row r="40" spans="1:16" ht="18.75" customHeight="1" thickBot="1" x14ac:dyDescent="0.25">
      <c r="A40" s="163"/>
      <c r="B40" s="133"/>
      <c r="C40" s="134"/>
      <c r="D40" s="135"/>
      <c r="E40" s="136"/>
      <c r="F40" s="137" t="s">
        <v>8</v>
      </c>
      <c r="G40" s="138"/>
      <c r="H40" s="66" t="s">
        <v>9</v>
      </c>
      <c r="I40" s="136"/>
      <c r="J40" s="137" t="s">
        <v>8</v>
      </c>
      <c r="K40" s="138"/>
      <c r="L40" s="66" t="s">
        <v>9</v>
      </c>
      <c r="M40" s="136"/>
      <c r="N40" s="137" t="s">
        <v>8</v>
      </c>
      <c r="O40" s="138"/>
      <c r="P40" s="66" t="s">
        <v>9</v>
      </c>
    </row>
    <row r="41" spans="1:16" ht="18.75" customHeight="1" x14ac:dyDescent="0.2">
      <c r="A41" s="1"/>
      <c r="C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3.25" customHeight="1" thickBot="1" x14ac:dyDescent="0.25">
      <c r="A42" s="56" t="s">
        <v>67</v>
      </c>
    </row>
    <row r="43" spans="1:16" ht="15" customHeight="1" x14ac:dyDescent="0.2">
      <c r="A43" s="164"/>
      <c r="B43" s="8" t="s">
        <v>6</v>
      </c>
      <c r="C43" s="41" t="s">
        <v>56</v>
      </c>
      <c r="D43" s="53" t="s">
        <v>58</v>
      </c>
      <c r="E43" s="157" t="str">
        <f>E7</f>
        <v>Ｒ7関東大会県予選</v>
      </c>
      <c r="F43" s="157"/>
      <c r="G43" s="157"/>
      <c r="H43" s="158"/>
      <c r="I43" s="157" t="str">
        <f>I7</f>
        <v>Ｒ7関東大会南部地区予選</v>
      </c>
      <c r="J43" s="157"/>
      <c r="K43" s="157"/>
      <c r="L43" s="158"/>
      <c r="M43" s="157" t="str">
        <f>M7</f>
        <v>Ｒ6新人大会県</v>
      </c>
      <c r="N43" s="157"/>
      <c r="O43" s="157"/>
      <c r="P43" s="158"/>
    </row>
    <row r="44" spans="1:16" ht="15" customHeight="1" thickBot="1" x14ac:dyDescent="0.25">
      <c r="A44" s="165"/>
      <c r="B44" s="7" t="s">
        <v>7</v>
      </c>
      <c r="C44" s="42" t="s">
        <v>57</v>
      </c>
      <c r="D44" s="54" t="s">
        <v>59</v>
      </c>
      <c r="E44" s="159" t="s">
        <v>49</v>
      </c>
      <c r="F44" s="159"/>
      <c r="G44" s="159"/>
      <c r="H44" s="160"/>
      <c r="I44" s="159" t="s">
        <v>49</v>
      </c>
      <c r="J44" s="159"/>
      <c r="K44" s="159"/>
      <c r="L44" s="160"/>
      <c r="M44" s="159" t="s">
        <v>49</v>
      </c>
      <c r="N44" s="159"/>
      <c r="O44" s="159"/>
      <c r="P44" s="160"/>
    </row>
    <row r="45" spans="1:16" ht="18.75" customHeight="1" x14ac:dyDescent="0.2">
      <c r="A45" s="161" t="s">
        <v>83</v>
      </c>
      <c r="B45" s="127"/>
      <c r="C45" s="128"/>
      <c r="D45" s="129"/>
      <c r="E45" s="130"/>
      <c r="F45" s="131" t="s">
        <v>8</v>
      </c>
      <c r="G45" s="132"/>
      <c r="H45" s="59" t="s">
        <v>9</v>
      </c>
      <c r="I45" s="130"/>
      <c r="J45" s="131" t="s">
        <v>8</v>
      </c>
      <c r="K45" s="132"/>
      <c r="L45" s="59" t="s">
        <v>9</v>
      </c>
      <c r="M45" s="130"/>
      <c r="N45" s="131" t="s">
        <v>8</v>
      </c>
      <c r="O45" s="132"/>
      <c r="P45" s="59" t="s">
        <v>9</v>
      </c>
    </row>
    <row r="46" spans="1:16" ht="18.75" customHeight="1" thickBot="1" x14ac:dyDescent="0.25">
      <c r="A46" s="163"/>
      <c r="B46" s="133"/>
      <c r="C46" s="134"/>
      <c r="D46" s="135"/>
      <c r="E46" s="136"/>
      <c r="F46" s="137" t="s">
        <v>8</v>
      </c>
      <c r="G46" s="138"/>
      <c r="H46" s="66" t="s">
        <v>9</v>
      </c>
      <c r="I46" s="136"/>
      <c r="J46" s="137" t="s">
        <v>8</v>
      </c>
      <c r="K46" s="138"/>
      <c r="L46" s="66" t="s">
        <v>9</v>
      </c>
      <c r="M46" s="136"/>
      <c r="N46" s="137" t="s">
        <v>8</v>
      </c>
      <c r="O46" s="138"/>
      <c r="P46" s="66" t="s">
        <v>9</v>
      </c>
    </row>
  </sheetData>
  <mergeCells count="31">
    <mergeCell ref="A45:A46"/>
    <mergeCell ref="E44:H44"/>
    <mergeCell ref="I44:L44"/>
    <mergeCell ref="M44:P44"/>
    <mergeCell ref="A43:A44"/>
    <mergeCell ref="E43:H43"/>
    <mergeCell ref="I43:L43"/>
    <mergeCell ref="M43:P43"/>
    <mergeCell ref="E7:H7"/>
    <mergeCell ref="E8:H8"/>
    <mergeCell ref="M7:P7"/>
    <mergeCell ref="M8:P8"/>
    <mergeCell ref="A19:A20"/>
    <mergeCell ref="I7:L7"/>
    <mergeCell ref="I8:L8"/>
    <mergeCell ref="A17:A18"/>
    <mergeCell ref="A9:A10"/>
    <mergeCell ref="A11:A12"/>
    <mergeCell ref="A13:A14"/>
    <mergeCell ref="A15:A16"/>
    <mergeCell ref="A7:A8"/>
    <mergeCell ref="A37:A38"/>
    <mergeCell ref="A39:A40"/>
    <mergeCell ref="A35:A36"/>
    <mergeCell ref="A21:A22"/>
    <mergeCell ref="A23:A24"/>
    <mergeCell ref="A25:A26"/>
    <mergeCell ref="A27:A28"/>
    <mergeCell ref="A29:A30"/>
    <mergeCell ref="A31:A32"/>
    <mergeCell ref="A33:A34"/>
  </mergeCells>
  <phoneticPr fontId="1"/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46"/>
  <sheetViews>
    <sheetView tabSelected="1" view="pageBreakPreview" zoomScaleNormal="100" zoomScaleSheetLayoutView="100" workbookViewId="0">
      <selection activeCell="H7" sqref="H7:I7"/>
    </sheetView>
  </sheetViews>
  <sheetFormatPr defaultColWidth="9.109375" defaultRowHeight="13.2" x14ac:dyDescent="0.2"/>
  <cols>
    <col min="1" max="1" width="4.109375" style="88" customWidth="1"/>
    <col min="2" max="2" width="6" style="88" customWidth="1"/>
    <col min="3" max="3" width="2.77734375" style="88" customWidth="1"/>
    <col min="4" max="4" width="13.109375" style="88" customWidth="1"/>
    <col min="5" max="5" width="10.5546875" style="88" customWidth="1"/>
    <col min="6" max="6" width="8.88671875" style="88" customWidth="1"/>
    <col min="7" max="7" width="18.5546875" style="88" customWidth="1"/>
    <col min="8" max="8" width="15.88671875" style="88" customWidth="1"/>
    <col min="9" max="9" width="4.109375" style="88" customWidth="1"/>
    <col min="10" max="16384" width="9.109375" style="88"/>
  </cols>
  <sheetData>
    <row r="1" spans="1:9" ht="27.75" customHeight="1" x14ac:dyDescent="0.2">
      <c r="A1" s="182" t="s">
        <v>118</v>
      </c>
      <c r="B1" s="183"/>
      <c r="C1" s="183"/>
      <c r="D1" s="183"/>
      <c r="E1" s="183"/>
      <c r="F1" s="183"/>
      <c r="G1" s="183"/>
      <c r="H1" s="183"/>
      <c r="I1" s="183"/>
    </row>
    <row r="2" spans="1:9" ht="14.25" customHeight="1" x14ac:dyDescent="0.2">
      <c r="A2" s="183"/>
      <c r="B2" s="183"/>
      <c r="C2" s="183"/>
      <c r="D2" s="183"/>
      <c r="E2" s="183"/>
      <c r="F2" s="183"/>
      <c r="G2" s="183"/>
      <c r="H2" s="183"/>
      <c r="I2" s="183"/>
    </row>
    <row r="3" spans="1:9" ht="21.75" customHeight="1" x14ac:dyDescent="0.2">
      <c r="B3" s="88" t="s">
        <v>0</v>
      </c>
      <c r="C3" s="113"/>
      <c r="D3" s="172" t="str">
        <f>IF('入力用（選手の実績等を入力）'!B2="","",'入力用（選手の実績等を入力）'!B2)</f>
        <v/>
      </c>
      <c r="E3" s="172"/>
      <c r="F3" s="88" t="s">
        <v>68</v>
      </c>
      <c r="G3" s="179" t="str">
        <f>IF('入力用（選手の実績等を入力）'!B3="","",'入力用（選手の実績等を入力）'!B3)</f>
        <v/>
      </c>
      <c r="H3" s="179"/>
      <c r="I3" s="3" t="s">
        <v>69</v>
      </c>
    </row>
    <row r="4" spans="1:9" ht="22.5" customHeight="1" x14ac:dyDescent="0.2">
      <c r="B4" s="184" t="s">
        <v>85</v>
      </c>
      <c r="C4" s="184"/>
      <c r="D4" s="184"/>
      <c r="E4" s="88" t="s">
        <v>86</v>
      </c>
      <c r="G4" s="188" t="str">
        <f>IF('入力用（選手の実績等を入力）'!B4="","",'入力用（選手の実績等を入力）'!B4)</f>
        <v/>
      </c>
      <c r="H4" s="188"/>
      <c r="I4" s="89" t="s">
        <v>69</v>
      </c>
    </row>
    <row r="5" spans="1:9" ht="21.75" customHeight="1" x14ac:dyDescent="0.2"/>
    <row r="6" spans="1:9" x14ac:dyDescent="0.2">
      <c r="A6" s="180" t="s">
        <v>70</v>
      </c>
      <c r="B6" s="185"/>
      <c r="C6" s="181"/>
      <c r="D6" s="180" t="s">
        <v>71</v>
      </c>
      <c r="E6" s="181"/>
      <c r="F6" s="90" t="s">
        <v>72</v>
      </c>
      <c r="G6" s="90" t="s">
        <v>73</v>
      </c>
      <c r="H6" s="180" t="s">
        <v>74</v>
      </c>
      <c r="I6" s="181"/>
    </row>
    <row r="7" spans="1:9" ht="18" customHeight="1" x14ac:dyDescent="0.2">
      <c r="A7" s="186" t="s">
        <v>75</v>
      </c>
      <c r="B7" s="173">
        <v>1</v>
      </c>
      <c r="C7" s="91" t="s">
        <v>76</v>
      </c>
      <c r="D7" s="170" t="str">
        <f>IF('入力用（選手の実績等を入力）'!B9="","",'入力用（選手の実績等を入力）'!B9)</f>
        <v/>
      </c>
      <c r="E7" s="171"/>
      <c r="F7" s="115" t="str">
        <f>IF('入力用（選手の実績等を入力）'!D9="","",'入力用（選手の実績等を入力）'!D9)</f>
        <v/>
      </c>
      <c r="G7" s="115" t="str">
        <f>IF('入力用（選手の実績等を入力）'!C9="","",'入力用（選手の実績等を入力）'!C9)</f>
        <v/>
      </c>
      <c r="H7" s="170" t="str">
        <f>IF('入力用（選手の実績等を入力）'!G9="","","関東予選県"&amp;'入力用（選手の実績等を入力）'!G9&amp;"本")</f>
        <v/>
      </c>
      <c r="I7" s="171"/>
    </row>
    <row r="8" spans="1:9" ht="18" customHeight="1" x14ac:dyDescent="0.2">
      <c r="A8" s="187"/>
      <c r="B8" s="174"/>
      <c r="C8" s="91" t="s">
        <v>77</v>
      </c>
      <c r="D8" s="170" t="str">
        <f>IF('入力用（選手の実績等を入力）'!B10="","",'入力用（選手の実績等を入力）'!B10)</f>
        <v/>
      </c>
      <c r="E8" s="171"/>
      <c r="F8" s="115" t="str">
        <f>IF('入力用（選手の実績等を入力）'!D10="","",'入力用（選手の実績等を入力）'!D10)</f>
        <v/>
      </c>
      <c r="G8" s="115" t="str">
        <f>IF('入力用（選手の実績等を入力）'!C10="","",'入力用（選手の実績等を入力）'!C10)</f>
        <v/>
      </c>
      <c r="H8" s="170" t="str">
        <f>IF('入力用（選手の実績等を入力）'!G10="","","関東予選県"&amp;'入力用（選手の実績等を入力）'!G10&amp;"本")</f>
        <v/>
      </c>
      <c r="I8" s="171"/>
    </row>
    <row r="9" spans="1:9" ht="18" customHeight="1" x14ac:dyDescent="0.2">
      <c r="A9" s="187"/>
      <c r="B9" s="173">
        <v>2</v>
      </c>
      <c r="C9" s="91" t="s">
        <v>76</v>
      </c>
      <c r="D9" s="170" t="str">
        <f>IF('入力用（選手の実績等を入力）'!B11="","",'入力用（選手の実績等を入力）'!B11)</f>
        <v/>
      </c>
      <c r="E9" s="171"/>
      <c r="F9" s="115" t="str">
        <f>IF('入力用（選手の実績等を入力）'!D11="","",'入力用（選手の実績等を入力）'!D11)</f>
        <v/>
      </c>
      <c r="G9" s="115" t="str">
        <f>IF('入力用（選手の実績等を入力）'!C11="","",'入力用（選手の実績等を入力）'!C11)</f>
        <v/>
      </c>
      <c r="H9" s="170" t="str">
        <f>IF('入力用（選手の実績等を入力）'!G11="","","関東予選県"&amp;'入力用（選手の実績等を入力）'!G11&amp;"本")</f>
        <v/>
      </c>
      <c r="I9" s="171"/>
    </row>
    <row r="10" spans="1:9" ht="18" customHeight="1" x14ac:dyDescent="0.2">
      <c r="A10" s="187"/>
      <c r="B10" s="174"/>
      <c r="C10" s="91" t="s">
        <v>77</v>
      </c>
      <c r="D10" s="170" t="str">
        <f>IF('入力用（選手の実績等を入力）'!B12="","",'入力用（選手の実績等を入力）'!B12)</f>
        <v/>
      </c>
      <c r="E10" s="171"/>
      <c r="F10" s="115" t="str">
        <f>IF('入力用（選手の実績等を入力）'!D12="","",'入力用（選手の実績等を入力）'!D12)</f>
        <v/>
      </c>
      <c r="G10" s="115" t="str">
        <f>IF('入力用（選手の実績等を入力）'!C12="","",'入力用（選手の実績等を入力）'!C12)</f>
        <v/>
      </c>
      <c r="H10" s="170" t="str">
        <f>IF('入力用（選手の実績等を入力）'!G12="","","関東予選県"&amp;'入力用（選手の実績等を入力）'!G12&amp;"本")</f>
        <v/>
      </c>
      <c r="I10" s="171"/>
    </row>
    <row r="11" spans="1:9" ht="18" customHeight="1" x14ac:dyDescent="0.2">
      <c r="A11" s="187"/>
      <c r="B11" s="173">
        <v>3</v>
      </c>
      <c r="C11" s="91" t="s">
        <v>76</v>
      </c>
      <c r="D11" s="170" t="str">
        <f>IF('入力用（選手の実績等を入力）'!B13="","",'入力用（選手の実績等を入力）'!B13)</f>
        <v/>
      </c>
      <c r="E11" s="171"/>
      <c r="F11" s="115" t="str">
        <f>IF('入力用（選手の実績等を入力）'!D13="","",'入力用（選手の実績等を入力）'!D13)</f>
        <v/>
      </c>
      <c r="G11" s="115" t="str">
        <f>IF('入力用（選手の実績等を入力）'!C13="","",'入力用（選手の実績等を入力）'!C13)</f>
        <v/>
      </c>
      <c r="H11" s="170" t="str">
        <f>IF('入力用（選手の実績等を入力）'!G13="","","関東予選県"&amp;'入力用（選手の実績等を入力）'!G13&amp;"本")</f>
        <v/>
      </c>
      <c r="I11" s="171"/>
    </row>
    <row r="12" spans="1:9" ht="18" customHeight="1" x14ac:dyDescent="0.2">
      <c r="A12" s="187"/>
      <c r="B12" s="174"/>
      <c r="C12" s="91" t="s">
        <v>77</v>
      </c>
      <c r="D12" s="170" t="str">
        <f>IF('入力用（選手の実績等を入力）'!B14="","",'入力用（選手の実績等を入力）'!B14)</f>
        <v/>
      </c>
      <c r="E12" s="171"/>
      <c r="F12" s="115" t="str">
        <f>IF('入力用（選手の実績等を入力）'!D14="","",'入力用（選手の実績等を入力）'!D14)</f>
        <v/>
      </c>
      <c r="G12" s="115" t="str">
        <f>IF('入力用（選手の実績等を入力）'!C14="","",'入力用（選手の実績等を入力）'!C14)</f>
        <v/>
      </c>
      <c r="H12" s="170" t="str">
        <f>IF('入力用（選手の実績等を入力）'!G14="","","関東予選県"&amp;'入力用（選手の実績等を入力）'!G14&amp;"本")</f>
        <v/>
      </c>
      <c r="I12" s="171"/>
    </row>
    <row r="13" spans="1:9" ht="18" customHeight="1" x14ac:dyDescent="0.2">
      <c r="A13" s="187"/>
      <c r="B13" s="173">
        <v>4</v>
      </c>
      <c r="C13" s="91" t="s">
        <v>76</v>
      </c>
      <c r="D13" s="170" t="str">
        <f>IF('入力用（選手の実績等を入力）'!B15="","",'入力用（選手の実績等を入力）'!B15)</f>
        <v/>
      </c>
      <c r="E13" s="171"/>
      <c r="F13" s="115" t="str">
        <f>IF('入力用（選手の実績等を入力）'!D15="","",'入力用（選手の実績等を入力）'!D15)</f>
        <v/>
      </c>
      <c r="G13" s="115" t="str">
        <f>IF('入力用（選手の実績等を入力）'!C15="","",'入力用（選手の実績等を入力）'!C15)</f>
        <v/>
      </c>
      <c r="H13" s="170" t="str">
        <f>IF('入力用（選手の実績等を入力）'!G15="","","関東予選県"&amp;'入力用（選手の実績等を入力）'!G15&amp;"本")</f>
        <v/>
      </c>
      <c r="I13" s="171"/>
    </row>
    <row r="14" spans="1:9" ht="18" customHeight="1" x14ac:dyDescent="0.2">
      <c r="A14" s="187"/>
      <c r="B14" s="174"/>
      <c r="C14" s="91" t="s">
        <v>77</v>
      </c>
      <c r="D14" s="170" t="str">
        <f>IF('入力用（選手の実績等を入力）'!B16="","",'入力用（選手の実績等を入力）'!B16)</f>
        <v/>
      </c>
      <c r="E14" s="171"/>
      <c r="F14" s="115" t="str">
        <f>IF('入力用（選手の実績等を入力）'!D16="","",'入力用（選手の実績等を入力）'!D16)</f>
        <v/>
      </c>
      <c r="G14" s="115" t="str">
        <f>IF('入力用（選手の実績等を入力）'!C16="","",'入力用（選手の実績等を入力）'!C16)</f>
        <v/>
      </c>
      <c r="H14" s="170" t="str">
        <f>IF('入力用（選手の実績等を入力）'!G16="","","関東予選県"&amp;'入力用（選手の実績等を入力）'!G16&amp;"本")</f>
        <v/>
      </c>
      <c r="I14" s="171"/>
    </row>
    <row r="15" spans="1:9" ht="18" customHeight="1" x14ac:dyDescent="0.2">
      <c r="A15" s="187"/>
      <c r="B15" s="173">
        <v>5</v>
      </c>
      <c r="C15" s="91" t="s">
        <v>76</v>
      </c>
      <c r="D15" s="170" t="str">
        <f>IF('入力用（選手の実績等を入力）'!B17="","",'入力用（選手の実績等を入力）'!B17)</f>
        <v/>
      </c>
      <c r="E15" s="171"/>
      <c r="F15" s="115" t="str">
        <f>IF('入力用（選手の実績等を入力）'!D17="","",'入力用（選手の実績等を入力）'!D17)</f>
        <v/>
      </c>
      <c r="G15" s="115" t="str">
        <f>IF('入力用（選手の実績等を入力）'!C17="","",'入力用（選手の実績等を入力）'!C17)</f>
        <v/>
      </c>
      <c r="H15" s="170" t="str">
        <f>IF('入力用（選手の実績等を入力）'!G17="","","関東予選県"&amp;'入力用（選手の実績等を入力）'!G17&amp;"本")</f>
        <v/>
      </c>
      <c r="I15" s="171"/>
    </row>
    <row r="16" spans="1:9" ht="18" customHeight="1" x14ac:dyDescent="0.2">
      <c r="A16" s="187"/>
      <c r="B16" s="174"/>
      <c r="C16" s="91" t="s">
        <v>77</v>
      </c>
      <c r="D16" s="170" t="str">
        <f>IF('入力用（選手の実績等を入力）'!B18="","",'入力用（選手の実績等を入力）'!B18)</f>
        <v/>
      </c>
      <c r="E16" s="171"/>
      <c r="F16" s="115" t="str">
        <f>IF('入力用（選手の実績等を入力）'!D18="","",'入力用（選手の実績等を入力）'!D18)</f>
        <v/>
      </c>
      <c r="G16" s="115" t="str">
        <f>IF('入力用（選手の実績等を入力）'!C18="","",'入力用（選手の実績等を入力）'!C18)</f>
        <v/>
      </c>
      <c r="H16" s="170" t="str">
        <f>IF('入力用（選手の実績等を入力）'!G18="","","関東予選県"&amp;'入力用（選手の実績等を入力）'!G18&amp;"本")</f>
        <v/>
      </c>
      <c r="I16" s="171"/>
    </row>
    <row r="17" spans="1:9" ht="18" customHeight="1" x14ac:dyDescent="0.2">
      <c r="A17" s="187"/>
      <c r="B17" s="173">
        <v>6</v>
      </c>
      <c r="C17" s="91" t="s">
        <v>76</v>
      </c>
      <c r="D17" s="170" t="str">
        <f>IF('入力用（選手の実績等を入力）'!B19="","",'入力用（選手の実績等を入力）'!B19)</f>
        <v/>
      </c>
      <c r="E17" s="171"/>
      <c r="F17" s="115" t="str">
        <f>IF('入力用（選手の実績等を入力）'!D19="","",'入力用（選手の実績等を入力）'!D19)</f>
        <v/>
      </c>
      <c r="G17" s="115" t="str">
        <f>IF('入力用（選手の実績等を入力）'!C19="","",'入力用（選手の実績等を入力）'!C19)</f>
        <v/>
      </c>
      <c r="H17" s="170" t="str">
        <f>IF('入力用（選手の実績等を入力）'!G19="","","関東予選県"&amp;'入力用（選手の実績等を入力）'!G19&amp;"本")</f>
        <v/>
      </c>
      <c r="I17" s="171"/>
    </row>
    <row r="18" spans="1:9" ht="18" customHeight="1" x14ac:dyDescent="0.2">
      <c r="A18" s="187"/>
      <c r="B18" s="174"/>
      <c r="C18" s="91" t="s">
        <v>77</v>
      </c>
      <c r="D18" s="170" t="str">
        <f>IF('入力用（選手の実績等を入力）'!B20="","",'入力用（選手の実績等を入力）'!B20)</f>
        <v/>
      </c>
      <c r="E18" s="171"/>
      <c r="F18" s="115" t="str">
        <f>IF('入力用（選手の実績等を入力）'!D20="","",'入力用（選手の実績等を入力）'!D20)</f>
        <v/>
      </c>
      <c r="G18" s="115" t="str">
        <f>IF('入力用（選手の実績等を入力）'!C20="","",'入力用（選手の実績等を入力）'!C20)</f>
        <v/>
      </c>
      <c r="H18" s="170" t="str">
        <f>IF('入力用（選手の実績等を入力）'!G20="","","関東予選県"&amp;'入力用（選手の実績等を入力）'!G20&amp;"本")</f>
        <v/>
      </c>
      <c r="I18" s="171"/>
    </row>
    <row r="19" spans="1:9" ht="18" customHeight="1" x14ac:dyDescent="0.2">
      <c r="A19" s="187"/>
      <c r="B19" s="173">
        <v>7</v>
      </c>
      <c r="C19" s="91" t="s">
        <v>76</v>
      </c>
      <c r="D19" s="170" t="str">
        <f>IF('入力用（選手の実績等を入力）'!B21="","",'入力用（選手の実績等を入力）'!B21)</f>
        <v/>
      </c>
      <c r="E19" s="171"/>
      <c r="F19" s="115" t="str">
        <f>IF('入力用（選手の実績等を入力）'!D21="","",'入力用（選手の実績等を入力）'!D21)</f>
        <v/>
      </c>
      <c r="G19" s="115" t="str">
        <f>IF('入力用（選手の実績等を入力）'!C21="","",'入力用（選手の実績等を入力）'!C21)</f>
        <v/>
      </c>
      <c r="H19" s="170" t="str">
        <f>IF('入力用（選手の実績等を入力）'!G21="","","関東予選県"&amp;'入力用（選手の実績等を入力）'!G21&amp;"本")</f>
        <v/>
      </c>
      <c r="I19" s="171"/>
    </row>
    <row r="20" spans="1:9" ht="18" customHeight="1" x14ac:dyDescent="0.2">
      <c r="A20" s="187"/>
      <c r="B20" s="174"/>
      <c r="C20" s="91" t="s">
        <v>77</v>
      </c>
      <c r="D20" s="170" t="str">
        <f>IF('入力用（選手の実績等を入力）'!B22="","",'入力用（選手の実績等を入力）'!B22)</f>
        <v/>
      </c>
      <c r="E20" s="171"/>
      <c r="F20" s="115" t="str">
        <f>IF('入力用（選手の実績等を入力）'!D22="","",'入力用（選手の実績等を入力）'!D22)</f>
        <v/>
      </c>
      <c r="G20" s="115" t="str">
        <f>IF('入力用（選手の実績等を入力）'!C22="","",'入力用（選手の実績等を入力）'!C22)</f>
        <v/>
      </c>
      <c r="H20" s="170" t="str">
        <f>IF('入力用（選手の実績等を入力）'!G22="","","関東予選県"&amp;'入力用（選手の実績等を入力）'!G22&amp;"本")</f>
        <v/>
      </c>
      <c r="I20" s="171"/>
    </row>
    <row r="21" spans="1:9" ht="18" customHeight="1" x14ac:dyDescent="0.2">
      <c r="A21" s="187"/>
      <c r="B21" s="173">
        <v>8</v>
      </c>
      <c r="C21" s="91" t="s">
        <v>76</v>
      </c>
      <c r="D21" s="170" t="str">
        <f>IF('入力用（選手の実績等を入力）'!B23="","",'入力用（選手の実績等を入力）'!B23)</f>
        <v/>
      </c>
      <c r="E21" s="171"/>
      <c r="F21" s="115" t="str">
        <f>IF('入力用（選手の実績等を入力）'!D23="","",'入力用（選手の実績等を入力）'!D23)</f>
        <v/>
      </c>
      <c r="G21" s="115" t="str">
        <f>IF('入力用（選手の実績等を入力）'!C23="","",'入力用（選手の実績等を入力）'!C23)</f>
        <v/>
      </c>
      <c r="H21" s="170" t="str">
        <f>IF('入力用（選手の実績等を入力）'!G23="","","関東予選県"&amp;'入力用（選手の実績等を入力）'!G23&amp;"本")</f>
        <v/>
      </c>
      <c r="I21" s="171"/>
    </row>
    <row r="22" spans="1:9" ht="18" customHeight="1" x14ac:dyDescent="0.2">
      <c r="A22" s="187"/>
      <c r="B22" s="174"/>
      <c r="C22" s="91" t="s">
        <v>77</v>
      </c>
      <c r="D22" s="170" t="str">
        <f>IF('入力用（選手の実績等を入力）'!B24="","",'入力用（選手の実績等を入力）'!B24)</f>
        <v/>
      </c>
      <c r="E22" s="171"/>
      <c r="F22" s="115" t="str">
        <f>IF('入力用（選手の実績等を入力）'!D24="","",'入力用（選手の実績等を入力）'!D24)</f>
        <v/>
      </c>
      <c r="G22" s="115" t="str">
        <f>IF('入力用（選手の実績等を入力）'!C24="","",'入力用（選手の実績等を入力）'!C24)</f>
        <v/>
      </c>
      <c r="H22" s="170" t="str">
        <f>IF('入力用（選手の実績等を入力）'!G24="","","関東予選県"&amp;'入力用（選手の実績等を入力）'!G24&amp;"本")</f>
        <v/>
      </c>
      <c r="I22" s="171"/>
    </row>
    <row r="23" spans="1:9" ht="18" customHeight="1" x14ac:dyDescent="0.2">
      <c r="A23" s="187"/>
      <c r="B23" s="173">
        <v>9</v>
      </c>
      <c r="C23" s="91" t="s">
        <v>76</v>
      </c>
      <c r="D23" s="170" t="str">
        <f>IF('入力用（選手の実績等を入力）'!B25="","",'入力用（選手の実績等を入力）'!B25)</f>
        <v/>
      </c>
      <c r="E23" s="171"/>
      <c r="F23" s="115" t="str">
        <f>IF('入力用（選手の実績等を入力）'!D25="","",'入力用（選手の実績等を入力）'!D25)</f>
        <v/>
      </c>
      <c r="G23" s="115" t="str">
        <f>IF('入力用（選手の実績等を入力）'!C25="","",'入力用（選手の実績等を入力）'!C25)</f>
        <v/>
      </c>
      <c r="H23" s="170" t="str">
        <f>IF('入力用（選手の実績等を入力）'!G25="","","関東予選県"&amp;'入力用（選手の実績等を入力）'!G25&amp;"本")</f>
        <v/>
      </c>
      <c r="I23" s="171"/>
    </row>
    <row r="24" spans="1:9" ht="18" customHeight="1" x14ac:dyDescent="0.2">
      <c r="A24" s="187"/>
      <c r="B24" s="174"/>
      <c r="C24" s="91" t="s">
        <v>77</v>
      </c>
      <c r="D24" s="170" t="str">
        <f>IF('入力用（選手の実績等を入力）'!B26="","",'入力用（選手の実績等を入力）'!B26)</f>
        <v/>
      </c>
      <c r="E24" s="171"/>
      <c r="F24" s="115" t="str">
        <f>IF('入力用（選手の実績等を入力）'!D26="","",'入力用（選手の実績等を入力）'!D26)</f>
        <v/>
      </c>
      <c r="G24" s="115" t="str">
        <f>IF('入力用（選手の実績等を入力）'!C26="","",'入力用（選手の実績等を入力）'!C26)</f>
        <v/>
      </c>
      <c r="H24" s="170" t="str">
        <f>IF('入力用（選手の実績等を入力）'!G26="","","関東予選県"&amp;'入力用（選手の実績等を入力）'!G26&amp;"本")</f>
        <v/>
      </c>
      <c r="I24" s="171"/>
    </row>
    <row r="25" spans="1:9" ht="18" customHeight="1" x14ac:dyDescent="0.2">
      <c r="A25" s="187"/>
      <c r="B25" s="173">
        <v>10</v>
      </c>
      <c r="C25" s="91" t="s">
        <v>76</v>
      </c>
      <c r="D25" s="170" t="str">
        <f>IF('入力用（選手の実績等を入力）'!B27="","",'入力用（選手の実績等を入力）'!B27)</f>
        <v/>
      </c>
      <c r="E25" s="171"/>
      <c r="F25" s="115" t="str">
        <f>IF('入力用（選手の実績等を入力）'!D27="","",'入力用（選手の実績等を入力）'!D27)</f>
        <v/>
      </c>
      <c r="G25" s="115" t="str">
        <f>IF('入力用（選手の実績等を入力）'!C27="","",'入力用（選手の実績等を入力）'!C27)</f>
        <v/>
      </c>
      <c r="H25" s="170" t="str">
        <f>IF('入力用（選手の実績等を入力）'!G27="","","関東予選県"&amp;'入力用（選手の実績等を入力）'!G27&amp;"本")</f>
        <v/>
      </c>
      <c r="I25" s="171"/>
    </row>
    <row r="26" spans="1:9" ht="18" customHeight="1" x14ac:dyDescent="0.2">
      <c r="A26" s="187"/>
      <c r="B26" s="174"/>
      <c r="C26" s="91" t="s">
        <v>77</v>
      </c>
      <c r="D26" s="170" t="str">
        <f>IF('入力用（選手の実績等を入力）'!B28="","",'入力用（選手の実績等を入力）'!B28)</f>
        <v/>
      </c>
      <c r="E26" s="171"/>
      <c r="F26" s="115" t="str">
        <f>IF('入力用（選手の実績等を入力）'!D28="","",'入力用（選手の実績等を入力）'!D28)</f>
        <v/>
      </c>
      <c r="G26" s="115" t="str">
        <f>IF('入力用（選手の実績等を入力）'!C28="","",'入力用（選手の実績等を入力）'!C28)</f>
        <v/>
      </c>
      <c r="H26" s="170" t="str">
        <f>IF('入力用（選手の実績等を入力）'!G28="","","関東予選県"&amp;'入力用（選手の実績等を入力）'!G28&amp;"本")</f>
        <v/>
      </c>
      <c r="I26" s="171"/>
    </row>
    <row r="27" spans="1:9" ht="18" customHeight="1" x14ac:dyDescent="0.2">
      <c r="A27" s="187"/>
      <c r="B27" s="173">
        <v>11</v>
      </c>
      <c r="C27" s="91" t="s">
        <v>76</v>
      </c>
      <c r="D27" s="170" t="str">
        <f>IF('入力用（選手の実績等を入力）'!B29="","",'入力用（選手の実績等を入力）'!B29)</f>
        <v/>
      </c>
      <c r="E27" s="171"/>
      <c r="F27" s="115" t="str">
        <f>IF('入力用（選手の実績等を入力）'!D29="","",'入力用（選手の実績等を入力）'!D29)</f>
        <v/>
      </c>
      <c r="G27" s="115" t="str">
        <f>IF('入力用（選手の実績等を入力）'!C29="","",'入力用（選手の実績等を入力）'!C29)</f>
        <v/>
      </c>
      <c r="H27" s="170" t="str">
        <f>IF('入力用（選手の実績等を入力）'!G29="","","関東予選県"&amp;'入力用（選手の実績等を入力）'!G29&amp;"本")</f>
        <v/>
      </c>
      <c r="I27" s="171"/>
    </row>
    <row r="28" spans="1:9" ht="18" customHeight="1" x14ac:dyDescent="0.2">
      <c r="A28" s="187"/>
      <c r="B28" s="174"/>
      <c r="C28" s="91" t="s">
        <v>77</v>
      </c>
      <c r="D28" s="170" t="str">
        <f>IF('入力用（選手の実績等を入力）'!B30="","",'入力用（選手の実績等を入力）'!B30)</f>
        <v/>
      </c>
      <c r="E28" s="171"/>
      <c r="F28" s="115" t="str">
        <f>IF('入力用（選手の実績等を入力）'!D30="","",'入力用（選手の実績等を入力）'!D30)</f>
        <v/>
      </c>
      <c r="G28" s="115" t="str">
        <f>IF('入力用（選手の実績等を入力）'!C30="","",'入力用（選手の実績等を入力）'!C30)</f>
        <v/>
      </c>
      <c r="H28" s="170" t="str">
        <f>IF('入力用（選手の実績等を入力）'!G30="","","関東予選県"&amp;'入力用（選手の実績等を入力）'!G30&amp;"本")</f>
        <v/>
      </c>
      <c r="I28" s="171"/>
    </row>
    <row r="29" spans="1:9" ht="18" customHeight="1" x14ac:dyDescent="0.2">
      <c r="A29" s="187"/>
      <c r="B29" s="173">
        <v>12</v>
      </c>
      <c r="C29" s="91" t="s">
        <v>76</v>
      </c>
      <c r="D29" s="170" t="str">
        <f>IF('入力用（選手の実績等を入力）'!B31="","",'入力用（選手の実績等を入力）'!B31)</f>
        <v/>
      </c>
      <c r="E29" s="171"/>
      <c r="F29" s="115" t="str">
        <f>IF('入力用（選手の実績等を入力）'!D31="","",'入力用（選手の実績等を入力）'!D31)</f>
        <v/>
      </c>
      <c r="G29" s="115" t="str">
        <f>IF('入力用（選手の実績等を入力）'!C31="","",'入力用（選手の実績等を入力）'!C31)</f>
        <v/>
      </c>
      <c r="H29" s="170" t="str">
        <f>IF('入力用（選手の実績等を入力）'!G31="","","関東予選県"&amp;'入力用（選手の実績等を入力）'!G31&amp;"本")</f>
        <v/>
      </c>
      <c r="I29" s="171"/>
    </row>
    <row r="30" spans="1:9" ht="18" customHeight="1" x14ac:dyDescent="0.2">
      <c r="A30" s="187"/>
      <c r="B30" s="174"/>
      <c r="C30" s="91" t="s">
        <v>77</v>
      </c>
      <c r="D30" s="170" t="str">
        <f>IF('入力用（選手の実績等を入力）'!B32="","",'入力用（選手の実績等を入力）'!B32)</f>
        <v/>
      </c>
      <c r="E30" s="171"/>
      <c r="F30" s="115" t="str">
        <f>IF('入力用（選手の実績等を入力）'!D32="","",'入力用（選手の実績等を入力）'!D32)</f>
        <v/>
      </c>
      <c r="G30" s="115" t="str">
        <f>IF('入力用（選手の実績等を入力）'!C32="","",'入力用（選手の実績等を入力）'!C32)</f>
        <v/>
      </c>
      <c r="H30" s="170" t="str">
        <f>IF('入力用（選手の実績等を入力）'!G32="","","関東予選県"&amp;'入力用（選手の実績等を入力）'!G32&amp;"本")</f>
        <v/>
      </c>
      <c r="I30" s="171"/>
    </row>
    <row r="31" spans="1:9" ht="18" customHeight="1" x14ac:dyDescent="0.2">
      <c r="A31" s="187"/>
      <c r="B31" s="173">
        <v>13</v>
      </c>
      <c r="C31" s="91" t="s">
        <v>76</v>
      </c>
      <c r="D31" s="170" t="str">
        <f>IF('入力用（選手の実績等を入力）'!B33="","",'入力用（選手の実績等を入力）'!B33)</f>
        <v/>
      </c>
      <c r="E31" s="171"/>
      <c r="F31" s="115" t="str">
        <f>IF('入力用（選手の実績等を入力）'!D33="","",'入力用（選手の実績等を入力）'!D33)</f>
        <v/>
      </c>
      <c r="G31" s="115" t="str">
        <f>IF('入力用（選手の実績等を入力）'!C33="","",'入力用（選手の実績等を入力）'!C33)</f>
        <v/>
      </c>
      <c r="H31" s="170" t="str">
        <f>IF('入力用（選手の実績等を入力）'!G33="","","関東予選県"&amp;'入力用（選手の実績等を入力）'!G33&amp;"本")</f>
        <v/>
      </c>
      <c r="I31" s="171"/>
    </row>
    <row r="32" spans="1:9" ht="18" customHeight="1" x14ac:dyDescent="0.2">
      <c r="A32" s="187"/>
      <c r="B32" s="174"/>
      <c r="C32" s="91" t="s">
        <v>77</v>
      </c>
      <c r="D32" s="170" t="str">
        <f>IF('入力用（選手の実績等を入力）'!B34="","",'入力用（選手の実績等を入力）'!B34)</f>
        <v/>
      </c>
      <c r="E32" s="171"/>
      <c r="F32" s="115" t="str">
        <f>IF('入力用（選手の実績等を入力）'!D34="","",'入力用（選手の実績等を入力）'!D34)</f>
        <v/>
      </c>
      <c r="G32" s="115" t="str">
        <f>IF('入力用（選手の実績等を入力）'!C34="","",'入力用（選手の実績等を入力）'!C34)</f>
        <v/>
      </c>
      <c r="H32" s="170" t="str">
        <f>IF('入力用（選手の実績等を入力）'!G34="","","関東予選県"&amp;'入力用（選手の実績等を入力）'!G34&amp;"本")</f>
        <v/>
      </c>
      <c r="I32" s="171"/>
    </row>
    <row r="33" spans="1:9" ht="18" customHeight="1" x14ac:dyDescent="0.2">
      <c r="A33" s="187"/>
      <c r="B33" s="173">
        <v>14</v>
      </c>
      <c r="C33" s="91" t="s">
        <v>76</v>
      </c>
      <c r="D33" s="170" t="str">
        <f>IF('入力用（選手の実績等を入力）'!B35="","",'入力用（選手の実績等を入力）'!B35)</f>
        <v/>
      </c>
      <c r="E33" s="171"/>
      <c r="F33" s="115" t="str">
        <f>IF('入力用（選手の実績等を入力）'!D35="","",'入力用（選手の実績等を入力）'!D35)</f>
        <v/>
      </c>
      <c r="G33" s="115" t="str">
        <f>IF('入力用（選手の実績等を入力）'!C35="","",'入力用（選手の実績等を入力）'!C35)</f>
        <v/>
      </c>
      <c r="H33" s="170" t="str">
        <f>IF('入力用（選手の実績等を入力）'!G35="","","関東予選県"&amp;'入力用（選手の実績等を入力）'!G35&amp;"本")</f>
        <v/>
      </c>
      <c r="I33" s="171"/>
    </row>
    <row r="34" spans="1:9" ht="18" customHeight="1" x14ac:dyDescent="0.2">
      <c r="A34" s="187"/>
      <c r="B34" s="174"/>
      <c r="C34" s="91" t="s">
        <v>77</v>
      </c>
      <c r="D34" s="170" t="str">
        <f>IF('入力用（選手の実績等を入力）'!B36="","",'入力用（選手の実績等を入力）'!B36)</f>
        <v/>
      </c>
      <c r="E34" s="171"/>
      <c r="F34" s="115" t="str">
        <f>IF('入力用（選手の実績等を入力）'!D36="","",'入力用（選手の実績等を入力）'!D36)</f>
        <v/>
      </c>
      <c r="G34" s="115" t="str">
        <f>IF('入力用（選手の実績等を入力）'!C36="","",'入力用（選手の実績等を入力）'!C36)</f>
        <v/>
      </c>
      <c r="H34" s="170" t="str">
        <f>IF('入力用（選手の実績等を入力）'!G36="","","関東予選県"&amp;'入力用（選手の実績等を入力）'!G36&amp;"本")</f>
        <v/>
      </c>
      <c r="I34" s="171"/>
    </row>
    <row r="35" spans="1:9" ht="18" customHeight="1" x14ac:dyDescent="0.2">
      <c r="A35" s="187"/>
      <c r="B35" s="173">
        <v>15</v>
      </c>
      <c r="C35" s="91" t="s">
        <v>76</v>
      </c>
      <c r="D35" s="170" t="str">
        <f>IF('入力用（選手の実績等を入力）'!B37="","",'入力用（選手の実績等を入力）'!B37)</f>
        <v/>
      </c>
      <c r="E35" s="171"/>
      <c r="F35" s="115" t="str">
        <f>IF('入力用（選手の実績等を入力）'!D37="","",'入力用（選手の実績等を入力）'!D37)</f>
        <v/>
      </c>
      <c r="G35" s="115" t="str">
        <f>IF('入力用（選手の実績等を入力）'!C37="","",'入力用（選手の実績等を入力）'!C37)</f>
        <v/>
      </c>
      <c r="H35" s="170" t="str">
        <f>IF('入力用（選手の実績等を入力）'!G37="","","関東予選県"&amp;'入力用（選手の実績等を入力）'!G37&amp;"本")</f>
        <v/>
      </c>
      <c r="I35" s="171"/>
    </row>
    <row r="36" spans="1:9" ht="18" customHeight="1" x14ac:dyDescent="0.2">
      <c r="A36" s="187"/>
      <c r="B36" s="174"/>
      <c r="C36" s="91" t="s">
        <v>77</v>
      </c>
      <c r="D36" s="170" t="str">
        <f>IF('入力用（選手の実績等を入力）'!B38="","",'入力用（選手の実績等を入力）'!B38)</f>
        <v/>
      </c>
      <c r="E36" s="171"/>
      <c r="F36" s="115" t="str">
        <f>IF('入力用（選手の実績等を入力）'!D38="","",'入力用（選手の実績等を入力）'!D38)</f>
        <v/>
      </c>
      <c r="G36" s="115" t="str">
        <f>IF('入力用（選手の実績等を入力）'!C38="","",'入力用（選手の実績等を入力）'!C38)</f>
        <v/>
      </c>
      <c r="H36" s="170" t="str">
        <f>IF('入力用（選手の実績等を入力）'!G38="","","関東予選県"&amp;'入力用（選手の実績等を入力）'!G38&amp;"本")</f>
        <v/>
      </c>
      <c r="I36" s="171"/>
    </row>
    <row r="37" spans="1:9" ht="18" customHeight="1" x14ac:dyDescent="0.2">
      <c r="A37" s="187"/>
      <c r="B37" s="173">
        <v>16</v>
      </c>
      <c r="C37" s="91" t="s">
        <v>76</v>
      </c>
      <c r="D37" s="170" t="str">
        <f>IF('入力用（選手の実績等を入力）'!B39="","",'入力用（選手の実績等を入力）'!B39)</f>
        <v/>
      </c>
      <c r="E37" s="171"/>
      <c r="F37" s="115" t="str">
        <f>IF('入力用（選手の実績等を入力）'!D39="","",'入力用（選手の実績等を入力）'!D39)</f>
        <v/>
      </c>
      <c r="G37" s="115" t="str">
        <f>IF('入力用（選手の実績等を入力）'!C39="","",'入力用（選手の実績等を入力）'!C39)</f>
        <v/>
      </c>
      <c r="H37" s="170" t="str">
        <f>IF('入力用（選手の実績等を入力）'!G39="","","関東予選県"&amp;'入力用（選手の実績等を入力）'!G39&amp;"本")</f>
        <v/>
      </c>
      <c r="I37" s="171"/>
    </row>
    <row r="38" spans="1:9" ht="18" customHeight="1" x14ac:dyDescent="0.2">
      <c r="A38" s="187"/>
      <c r="B38" s="174"/>
      <c r="C38" s="91" t="s">
        <v>77</v>
      </c>
      <c r="D38" s="170" t="str">
        <f>IF('入力用（選手の実績等を入力）'!B40="","",'入力用（選手の実績等を入力）'!B40)</f>
        <v/>
      </c>
      <c r="E38" s="171"/>
      <c r="F38" s="115" t="str">
        <f>IF('入力用（選手の実績等を入力）'!D40="","",'入力用（選手の実績等を入力）'!D40)</f>
        <v/>
      </c>
      <c r="G38" s="115" t="str">
        <f>IF('入力用（選手の実績等を入力）'!C40="","",'入力用（選手の実績等を入力）'!C40)</f>
        <v/>
      </c>
      <c r="H38" s="170" t="str">
        <f>IF('入力用（選手の実績等を入力）'!G40="","","関東予選県"&amp;'入力用（選手の実績等を入力）'!G40&amp;"本")</f>
        <v/>
      </c>
      <c r="I38" s="171"/>
    </row>
    <row r="39" spans="1:9" ht="18" customHeight="1" x14ac:dyDescent="0.2">
      <c r="A39" s="175" t="s">
        <v>78</v>
      </c>
      <c r="B39" s="176"/>
      <c r="C39" s="91" t="s">
        <v>76</v>
      </c>
      <c r="D39" s="170" t="str">
        <f>IF('入力用（選手の実績等を入力）'!B45="","",'入力用（選手の実績等を入力）'!B45)</f>
        <v/>
      </c>
      <c r="E39" s="171"/>
      <c r="F39" s="115" t="str">
        <f>IF('入力用（選手の実績等を入力）'!D45="","",'入力用（選手の実績等を入力）'!D45)</f>
        <v/>
      </c>
      <c r="G39" s="115" t="str">
        <f>IF('入力用（選手の実績等を入力）'!C45="","",'入力用（選手の実績等を入力）'!C45)</f>
        <v/>
      </c>
      <c r="H39" s="170" t="str">
        <f>IF('入力用（選手の実績等を入力）'!G45="","","関東予選県"&amp;'入力用（選手の実績等を入力）'!G45&amp;"本")</f>
        <v/>
      </c>
      <c r="I39" s="171"/>
    </row>
    <row r="40" spans="1:9" ht="18" customHeight="1" x14ac:dyDescent="0.2">
      <c r="A40" s="177"/>
      <c r="B40" s="178"/>
      <c r="C40" s="91" t="s">
        <v>77</v>
      </c>
      <c r="D40" s="170" t="str">
        <f>IF('入力用（選手の実績等を入力）'!B46="","",'入力用（選手の実績等を入力）'!B46)</f>
        <v/>
      </c>
      <c r="E40" s="171"/>
      <c r="F40" s="115" t="str">
        <f>IF('入力用（選手の実績等を入力）'!D46="","",'入力用（選手の実績等を入力）'!D46)</f>
        <v/>
      </c>
      <c r="G40" s="115" t="str">
        <f>IF('入力用（選手の実績等を入力）'!C46="","",'入力用（選手の実績等を入力）'!C46)</f>
        <v/>
      </c>
      <c r="H40" s="170" t="str">
        <f>IF('入力用（選手の実績等を入力）'!G46="","","関東予選県"&amp;'入力用（選手の実績等を入力）'!G46&amp;"本")</f>
        <v/>
      </c>
      <c r="I40" s="171"/>
    </row>
    <row r="41" spans="1:9" ht="18" customHeight="1" x14ac:dyDescent="0.2">
      <c r="A41" s="1"/>
      <c r="B41" s="1"/>
      <c r="C41" s="1"/>
    </row>
    <row r="42" spans="1:9" ht="18" customHeight="1" x14ac:dyDescent="0.2">
      <c r="A42" s="114"/>
      <c r="B42" s="114"/>
      <c r="C42" s="114"/>
      <c r="D42" s="1"/>
      <c r="E42" s="1"/>
      <c r="F42" s="1"/>
      <c r="G42" s="1"/>
      <c r="H42" s="1"/>
      <c r="I42" s="1"/>
    </row>
    <row r="43" spans="1:9" ht="18" customHeight="1" x14ac:dyDescent="0.2">
      <c r="A43" s="114"/>
      <c r="B43" s="114"/>
      <c r="C43" s="114"/>
      <c r="D43" s="1"/>
      <c r="E43" s="1"/>
      <c r="F43" s="1"/>
      <c r="G43" s="1"/>
      <c r="H43" s="1"/>
      <c r="I43" s="1"/>
    </row>
    <row r="44" spans="1:9" ht="18" customHeight="1" x14ac:dyDescent="0.2">
      <c r="A44" s="114"/>
      <c r="B44" s="114"/>
      <c r="C44" s="114"/>
      <c r="D44" s="1"/>
      <c r="E44" s="1"/>
      <c r="F44" s="1"/>
      <c r="G44" s="1"/>
      <c r="H44" s="1"/>
      <c r="I44" s="1"/>
    </row>
    <row r="45" spans="1:9" ht="18" customHeight="1" x14ac:dyDescent="0.2">
      <c r="A45" s="114"/>
      <c r="B45" s="114"/>
      <c r="C45" s="114"/>
      <c r="D45" s="1"/>
      <c r="E45" s="1"/>
      <c r="F45" s="1"/>
      <c r="G45" s="1"/>
      <c r="H45" s="1"/>
      <c r="I45" s="1"/>
    </row>
    <row r="46" spans="1:9" ht="18" customHeight="1" x14ac:dyDescent="0.2">
      <c r="A46" s="114"/>
      <c r="B46" s="114"/>
      <c r="C46" s="114"/>
      <c r="D46" s="1"/>
      <c r="E46" s="1"/>
      <c r="F46" s="1"/>
      <c r="G46" s="1"/>
      <c r="H46" s="1"/>
      <c r="I46" s="1"/>
    </row>
  </sheetData>
  <mergeCells count="94">
    <mergeCell ref="G4:H4"/>
    <mergeCell ref="H16:I16"/>
    <mergeCell ref="H39:I39"/>
    <mergeCell ref="H19:I19"/>
    <mergeCell ref="H20:I20"/>
    <mergeCell ref="H21:I2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11:I11"/>
    <mergeCell ref="H12:I12"/>
    <mergeCell ref="H13:I13"/>
    <mergeCell ref="H14:I14"/>
    <mergeCell ref="H15:I15"/>
    <mergeCell ref="H17:I17"/>
    <mergeCell ref="H6:I6"/>
    <mergeCell ref="H7:I7"/>
    <mergeCell ref="H8:I8"/>
    <mergeCell ref="H9:I9"/>
    <mergeCell ref="H10:I1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H33:I33"/>
    <mergeCell ref="H18:I18"/>
    <mergeCell ref="D7:E7"/>
    <mergeCell ref="D8:E8"/>
    <mergeCell ref="D9:E9"/>
    <mergeCell ref="D10:E10"/>
    <mergeCell ref="D11:E11"/>
    <mergeCell ref="D22:E22"/>
    <mergeCell ref="H22:I22"/>
    <mergeCell ref="D17:E17"/>
    <mergeCell ref="D18:E18"/>
    <mergeCell ref="D19:E19"/>
    <mergeCell ref="D20:E20"/>
    <mergeCell ref="D21:E21"/>
    <mergeCell ref="D23:E23"/>
    <mergeCell ref="D25:E25"/>
    <mergeCell ref="D37:E37"/>
    <mergeCell ref="D38:E38"/>
    <mergeCell ref="D39:E39"/>
    <mergeCell ref="H35:I35"/>
    <mergeCell ref="H36:I36"/>
    <mergeCell ref="H37:I37"/>
    <mergeCell ref="H38:I38"/>
    <mergeCell ref="D36:E36"/>
    <mergeCell ref="A1:I2"/>
    <mergeCell ref="B4:D4"/>
    <mergeCell ref="A6:C6"/>
    <mergeCell ref="A7:A38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D40:E40"/>
    <mergeCell ref="H40:I40"/>
    <mergeCell ref="D3:E3"/>
    <mergeCell ref="B31:B32"/>
    <mergeCell ref="B33:B34"/>
    <mergeCell ref="B35:B36"/>
    <mergeCell ref="B37:B38"/>
    <mergeCell ref="A39:B40"/>
    <mergeCell ref="G3:H3"/>
    <mergeCell ref="D6:E6"/>
    <mergeCell ref="D12:E12"/>
    <mergeCell ref="D24:E24"/>
    <mergeCell ref="D13:E13"/>
    <mergeCell ref="D14:E14"/>
    <mergeCell ref="D15:E15"/>
    <mergeCell ref="D16:E16"/>
  </mergeCells>
  <phoneticPr fontId="16"/>
  <pageMargins left="0.94488188976377963" right="0.27559055118110237" top="0.27559055118110237" bottom="0.19685039370078741" header="0.51181102362204722" footer="0.5511811023622047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9"/>
  <sheetViews>
    <sheetView view="pageBreakPreview" zoomScaleNormal="100" zoomScaleSheetLayoutView="100" workbookViewId="0">
      <pane xSplit="4" ySplit="1" topLeftCell="E2" activePane="bottomRight" state="frozen"/>
      <selection pane="topRight" activeCell="G1" sqref="G1"/>
      <selection pane="bottomLeft" activeCell="A2" sqref="A2"/>
      <selection pane="bottomRight" activeCell="N3" sqref="N3"/>
    </sheetView>
  </sheetViews>
  <sheetFormatPr defaultColWidth="9" defaultRowHeight="13.2" x14ac:dyDescent="0.2"/>
  <cols>
    <col min="1" max="2" width="12.44140625" style="57" customWidth="1"/>
    <col min="3" max="4" width="7.44140625" style="57" customWidth="1"/>
    <col min="5" max="12" width="5" style="57" customWidth="1"/>
    <col min="13" max="13" width="5" style="70" customWidth="1"/>
    <col min="14" max="15" width="5" style="57" customWidth="1"/>
    <col min="16" max="16" width="5" style="70" customWidth="1"/>
    <col min="17" max="18" width="5" style="57" customWidth="1"/>
    <col min="19" max="20" width="5" style="70" customWidth="1"/>
    <col min="21" max="16384" width="9" style="57"/>
  </cols>
  <sheetData>
    <row r="1" spans="1:20" ht="20.100000000000001" customHeight="1" thickBot="1" x14ac:dyDescent="0.25">
      <c r="A1" s="191" t="s">
        <v>30</v>
      </c>
      <c r="B1" s="192"/>
      <c r="C1" s="84" t="s">
        <v>31</v>
      </c>
      <c r="D1" s="85" t="s">
        <v>32</v>
      </c>
      <c r="E1" s="193" t="s">
        <v>112</v>
      </c>
      <c r="F1" s="194"/>
      <c r="G1" s="193" t="s">
        <v>113</v>
      </c>
      <c r="H1" s="194"/>
      <c r="I1" s="193" t="s">
        <v>114</v>
      </c>
      <c r="J1" s="194"/>
      <c r="K1" s="189" t="s">
        <v>115</v>
      </c>
      <c r="L1" s="190"/>
      <c r="M1" s="98"/>
      <c r="N1" s="189" t="s">
        <v>116</v>
      </c>
      <c r="O1" s="190"/>
      <c r="P1" s="98"/>
      <c r="Q1" s="189" t="s">
        <v>117</v>
      </c>
      <c r="R1" s="190"/>
      <c r="S1" s="98"/>
      <c r="T1" s="99" t="s">
        <v>65</v>
      </c>
    </row>
    <row r="2" spans="1:20" ht="20.100000000000001" customHeight="1" x14ac:dyDescent="0.2">
      <c r="A2" s="58" t="str">
        <f>IF('入力用（選手の実績等を入力）'!$B9="","",'入力用（選手の実績等を入力）'!$B9)</f>
        <v/>
      </c>
      <c r="B2" s="59" t="str">
        <f>IF('入力用（選手の実績等を入力）'!$B10="","",'入力用（選手の実績等を入力）'!$B10)</f>
        <v/>
      </c>
      <c r="C2" s="60" t="str">
        <f>IF('入力用（選手の実績等を入力）'!$B$2="","",'入力用（選手の実績等を入力）'!$B$2)</f>
        <v/>
      </c>
      <c r="D2" s="61">
        <v>1</v>
      </c>
      <c r="E2" s="71" t="str">
        <f>IF($A2="","",IF(VLOOKUP($A2,'入力用（選手の実績等を入力）'!$B$9:$P$46,6,0)="","",VLOOKUP($A2,'入力用（選手の実績等を入力）'!$B$9:$P$46,6,0)))</f>
        <v/>
      </c>
      <c r="F2" s="72" t="str">
        <f>IF($B2="","",IF(VLOOKUP($B2,'入力用（選手の実績等を入力）'!$B$9:$P$46,6,0)="","",VLOOKUP($B2,'入力用（選手の実績等を入力）'!$B$9:$P$46,6,0)))</f>
        <v/>
      </c>
      <c r="G2" s="71" t="str">
        <f>IF($A2="","",IF(VLOOKUP($A2,'入力用（選手の実績等を入力）'!$B$9:$P$46,10,0)="","",VLOOKUP($A2,'入力用（選手の実績等を入力）'!$B$9:$P$46,10,0)))</f>
        <v/>
      </c>
      <c r="H2" s="72" t="str">
        <f>IF($B2="","",IF(VLOOKUP($B2,'入力用（選手の実績等を入力）'!$B$9:$P$46,10,0)="","",VLOOKUP($B2,'入力用（選手の実績等を入力）'!$B$9:$P$46,10,0)))</f>
        <v/>
      </c>
      <c r="I2" s="71" t="str">
        <f>IF($A2="","",IF(VLOOKUP($A2,'入力用（選手の実績等を入力）'!$B$9:$P$46,14,0)="","",VLOOKUP($A2,'入力用（選手の実績等を入力）'!$B$9:$P$46,14,0)))</f>
        <v/>
      </c>
      <c r="J2" s="72" t="str">
        <f>IF($B2="","",IF(VLOOKUP($B2,'入力用（選手の実績等を入力）'!$B$9:$P$46,14,0)="","",VLOOKUP($B2,'入力用（選手の実績等を入力）'!$B$9:$P$46,14,0)))</f>
        <v/>
      </c>
      <c r="K2" s="100" t="str">
        <f>IF($E2="","",VLOOKUP($E2,換算表!$E$3:$G$13,2,0))</f>
        <v/>
      </c>
      <c r="L2" s="101" t="str">
        <f>IF($F2="","",VLOOKUP($F2,換算表!$E$3:$G$13,2,0))</f>
        <v/>
      </c>
      <c r="M2" s="102" t="str">
        <f>IF(K2&amp;L2="","",SUM(K2:L2))</f>
        <v/>
      </c>
      <c r="N2" s="100" t="str">
        <f>IF($G2="","",VLOOKUP($G2,換算表!$A$3:$C$20,2,0))</f>
        <v/>
      </c>
      <c r="O2" s="101" t="str">
        <f>IF($H2="","",VLOOKUP($H2,換算表!$A$3:$C$20,2,0))</f>
        <v/>
      </c>
      <c r="P2" s="102" t="str">
        <f>IF(N2&amp;O2="","",SUM(N2:O2))</f>
        <v/>
      </c>
      <c r="Q2" s="100" t="str">
        <f>IF($I2="","",VLOOKUP($I2,換算表!$E$3:$G$13,2,0))</f>
        <v/>
      </c>
      <c r="R2" s="101" t="str">
        <f>IF($J2="","",VLOOKUP($J2,換算表!$E$3:$G$13,2,0))</f>
        <v/>
      </c>
      <c r="S2" s="102" t="str">
        <f>IF(Q2&amp;R2="","",SUM(Q2:R2))</f>
        <v/>
      </c>
      <c r="T2" s="102" t="str">
        <f>IF($A2="","",SUM(M2,P2,S2))</f>
        <v/>
      </c>
    </row>
    <row r="3" spans="1:20" ht="20.100000000000001" customHeight="1" x14ac:dyDescent="0.2">
      <c r="A3" s="62" t="str">
        <f>IF('入力用（選手の実績等を入力）'!$B11="","",'入力用（選手の実績等を入力）'!$B11)</f>
        <v/>
      </c>
      <c r="B3" s="63" t="str">
        <f>IF('入力用（選手の実績等を入力）'!$B12="","",'入力用（選手の実績等を入力）'!$B12)</f>
        <v/>
      </c>
      <c r="C3" s="60" t="str">
        <f>IF('入力用（選手の実績等を入力）'!$B$2="","",'入力用（選手の実績等を入力）'!$B$2)</f>
        <v/>
      </c>
      <c r="D3" s="64">
        <v>2</v>
      </c>
      <c r="E3" s="73" t="str">
        <f>IF($A3="","",IF(VLOOKUP($A3,'入力用（選手の実績等を入力）'!$B$9:$P$46,6,0)="","",VLOOKUP($A3,'入力用（選手の実績等を入力）'!$B$9:$P$46,6,0)))</f>
        <v/>
      </c>
      <c r="F3" s="74" t="str">
        <f>IF($B3="","",IF(VLOOKUP($B3,'入力用（選手の実績等を入力）'!$B$9:$P$46,6,0)="","",VLOOKUP($B3,'入力用（選手の実績等を入力）'!$B$9:$P$46,6,0)))</f>
        <v/>
      </c>
      <c r="G3" s="73" t="str">
        <f>IF($A3="","",IF(VLOOKUP($A3,'入力用（選手の実績等を入力）'!$B$9:$P$46,10,0)="","",VLOOKUP($A3,'入力用（選手の実績等を入力）'!$B$9:$P$46,10,0)))</f>
        <v/>
      </c>
      <c r="H3" s="74" t="str">
        <f>IF($B3="","",IF(VLOOKUP($B3,'入力用（選手の実績等を入力）'!$B$9:$P$46,10,0)="","",VLOOKUP($B3,'入力用（選手の実績等を入力）'!$B$9:$P$46,10,0)))</f>
        <v/>
      </c>
      <c r="I3" s="73" t="str">
        <f>IF($A3="","",IF(VLOOKUP($A3,'入力用（選手の実績等を入力）'!$B$9:$P$46,14,0)="","",VLOOKUP($A3,'入力用（選手の実績等を入力）'!$B$9:$P$46,14,0)))</f>
        <v/>
      </c>
      <c r="J3" s="74" t="str">
        <f>IF($B3="","",IF(VLOOKUP($B3,'入力用（選手の実績等を入力）'!$B$9:$P$46,14,0)="","",VLOOKUP($B3,'入力用（選手の実績等を入力）'!$B$9:$P$46,14,0)))</f>
        <v/>
      </c>
      <c r="K3" s="103" t="str">
        <f>IF($E3="","",VLOOKUP($E3,換算表!$E$3:$G$13,2,0))</f>
        <v/>
      </c>
      <c r="L3" s="104" t="str">
        <f>IF($F3="","",VLOOKUP($F3,換算表!$E$3:$G$13,2,0))</f>
        <v/>
      </c>
      <c r="M3" s="105" t="str">
        <f t="shared" ref="M3:M18" si="0">IF(K3&amp;L3="","",SUM(K3:L3))</f>
        <v/>
      </c>
      <c r="N3" s="103" t="str">
        <f>IF($G3="","",VLOOKUP($G3,換算表!$A$3:$C$20,2,0))</f>
        <v/>
      </c>
      <c r="O3" s="104" t="str">
        <f>IF($H3="","",VLOOKUP($H3,換算表!$A$3:$C$20,2,0))</f>
        <v/>
      </c>
      <c r="P3" s="105" t="str">
        <f t="shared" ref="P3:P18" si="1">IF(N3&amp;O3="","",SUM(N3:O3))</f>
        <v/>
      </c>
      <c r="Q3" s="103" t="str">
        <f>IF($I3="","",VLOOKUP($I3,換算表!$E$3:$G$13,2,0))</f>
        <v/>
      </c>
      <c r="R3" s="104" t="str">
        <f>IF($J3="","",VLOOKUP($J3,換算表!$E$3:$G$13,2,0))</f>
        <v/>
      </c>
      <c r="S3" s="105" t="str">
        <f t="shared" ref="S3:S18" si="2">IF(Q3&amp;R3="","",SUM(Q3:R3))</f>
        <v/>
      </c>
      <c r="T3" s="105" t="str">
        <f t="shared" ref="T3:T18" si="3">IF($A3="","",SUM(M3,P3,S3))</f>
        <v/>
      </c>
    </row>
    <row r="4" spans="1:20" ht="20.100000000000001" customHeight="1" x14ac:dyDescent="0.2">
      <c r="A4" s="62" t="str">
        <f>IF('入力用（選手の実績等を入力）'!$B13="","",'入力用（選手の実績等を入力）'!$B13)</f>
        <v/>
      </c>
      <c r="B4" s="63" t="str">
        <f>IF('入力用（選手の実績等を入力）'!$B14="","",'入力用（選手の実績等を入力）'!$B14)</f>
        <v/>
      </c>
      <c r="C4" s="60" t="str">
        <f>IF('入力用（選手の実績等を入力）'!$B$2="","",'入力用（選手の実績等を入力）'!$B$2)</f>
        <v/>
      </c>
      <c r="D4" s="64">
        <v>3</v>
      </c>
      <c r="E4" s="73" t="str">
        <f>IF($A4="","",IF(VLOOKUP($A4,'入力用（選手の実績等を入力）'!$B$9:$P$46,6,0)="","",VLOOKUP($A4,'入力用（選手の実績等を入力）'!$B$9:$P$46,6,0)))</f>
        <v/>
      </c>
      <c r="F4" s="74" t="str">
        <f>IF($B4="","",IF(VLOOKUP($B4,'入力用（選手の実績等を入力）'!$B$9:$P$46,6,0)="","",VLOOKUP($B4,'入力用（選手の実績等を入力）'!$B$9:$P$46,6,0)))</f>
        <v/>
      </c>
      <c r="G4" s="73" t="str">
        <f>IF($A4="","",IF(VLOOKUP($A4,'入力用（選手の実績等を入力）'!$B$9:$P$46,10,0)="","",VLOOKUP($A4,'入力用（選手の実績等を入力）'!$B$9:$P$46,10,0)))</f>
        <v/>
      </c>
      <c r="H4" s="74" t="str">
        <f>IF($B4="","",IF(VLOOKUP($B4,'入力用（選手の実績等を入力）'!$B$9:$P$46,10,0)="","",VLOOKUP($B4,'入力用（選手の実績等を入力）'!$B$9:$P$46,10,0)))</f>
        <v/>
      </c>
      <c r="I4" s="73" t="str">
        <f>IF($A4="","",IF(VLOOKUP($A4,'入力用（選手の実績等を入力）'!$B$9:$P$46,14,0)="","",VLOOKUP($A4,'入力用（選手の実績等を入力）'!$B$9:$P$46,14,0)))</f>
        <v/>
      </c>
      <c r="J4" s="74" t="str">
        <f>IF($B4="","",IF(VLOOKUP($B4,'入力用（選手の実績等を入力）'!$B$9:$P$46,14,0)="","",VLOOKUP($B4,'入力用（選手の実績等を入力）'!$B$9:$P$46,14,0)))</f>
        <v/>
      </c>
      <c r="K4" s="103" t="str">
        <f>IF($E4="","",VLOOKUP($E4,換算表!$E$3:$G$13,2,0))</f>
        <v/>
      </c>
      <c r="L4" s="104" t="str">
        <f>IF($F4="","",VLOOKUP($F4,換算表!$E$3:$G$13,2,0))</f>
        <v/>
      </c>
      <c r="M4" s="105" t="str">
        <f t="shared" si="0"/>
        <v/>
      </c>
      <c r="N4" s="103" t="str">
        <f>IF($G4="","",VLOOKUP($G4,換算表!$A$3:$C$20,2,0))</f>
        <v/>
      </c>
      <c r="O4" s="104" t="str">
        <f>IF($H4="","",VLOOKUP($H4,換算表!$A$3:$C$20,2,0))</f>
        <v/>
      </c>
      <c r="P4" s="105" t="str">
        <f t="shared" si="1"/>
        <v/>
      </c>
      <c r="Q4" s="103" t="str">
        <f>IF($I4="","",VLOOKUP($I4,換算表!$E$3:$G$13,2,0))</f>
        <v/>
      </c>
      <c r="R4" s="104" t="str">
        <f>IF($J4="","",VLOOKUP($J4,換算表!$E$3:$G$13,2,0))</f>
        <v/>
      </c>
      <c r="S4" s="105" t="str">
        <f t="shared" si="2"/>
        <v/>
      </c>
      <c r="T4" s="105" t="str">
        <f t="shared" si="3"/>
        <v/>
      </c>
    </row>
    <row r="5" spans="1:20" ht="20.100000000000001" customHeight="1" x14ac:dyDescent="0.2">
      <c r="A5" s="62" t="str">
        <f>IF('入力用（選手の実績等を入力）'!$B15="","",'入力用（選手の実績等を入力）'!$B15)</f>
        <v/>
      </c>
      <c r="B5" s="63" t="str">
        <f>IF('入力用（選手の実績等を入力）'!$B16="","",'入力用（選手の実績等を入力）'!$B16)</f>
        <v/>
      </c>
      <c r="C5" s="60" t="str">
        <f>IF('入力用（選手の実績等を入力）'!$B$2="","",'入力用（選手の実績等を入力）'!$B$2)</f>
        <v/>
      </c>
      <c r="D5" s="64">
        <v>4</v>
      </c>
      <c r="E5" s="73" t="str">
        <f>IF($A5="","",IF(VLOOKUP($A5,'入力用（選手の実績等を入力）'!$B$9:$P$46,6,0)="","",VLOOKUP($A5,'入力用（選手の実績等を入力）'!$B$9:$P$46,6,0)))</f>
        <v/>
      </c>
      <c r="F5" s="74" t="str">
        <f>IF($B5="","",IF(VLOOKUP($B5,'入力用（選手の実績等を入力）'!$B$9:$P$46,6,0)="","",VLOOKUP($B5,'入力用（選手の実績等を入力）'!$B$9:$P$46,6,0)))</f>
        <v/>
      </c>
      <c r="G5" s="73" t="str">
        <f>IF($A5="","",IF(VLOOKUP($A5,'入力用（選手の実績等を入力）'!$B$9:$P$46,10,0)="","",VLOOKUP($A5,'入力用（選手の実績等を入力）'!$B$9:$P$46,10,0)))</f>
        <v/>
      </c>
      <c r="H5" s="74" t="str">
        <f>IF($B5="","",IF(VLOOKUP($B5,'入力用（選手の実績等を入力）'!$B$9:$P$46,10,0)="","",VLOOKUP($B5,'入力用（選手の実績等を入力）'!$B$9:$P$46,10,0)))</f>
        <v/>
      </c>
      <c r="I5" s="73" t="str">
        <f>IF($A5="","",IF(VLOOKUP($A5,'入力用（選手の実績等を入力）'!$B$9:$P$46,14,0)="","",VLOOKUP($A5,'入力用（選手の実績等を入力）'!$B$9:$P$46,14,0)))</f>
        <v/>
      </c>
      <c r="J5" s="74" t="str">
        <f>IF($B5="","",IF(VLOOKUP($B5,'入力用（選手の実績等を入力）'!$B$9:$P$46,14,0)="","",VLOOKUP($B5,'入力用（選手の実績等を入力）'!$B$9:$P$46,14,0)))</f>
        <v/>
      </c>
      <c r="K5" s="103" t="str">
        <f>IF($E5="","",VLOOKUP($E5,換算表!$E$3:$G$13,2,0))</f>
        <v/>
      </c>
      <c r="L5" s="104" t="str">
        <f>IF($F5="","",VLOOKUP($F5,換算表!$E$3:$G$13,2,0))</f>
        <v/>
      </c>
      <c r="M5" s="105" t="str">
        <f t="shared" si="0"/>
        <v/>
      </c>
      <c r="N5" s="103" t="str">
        <f>IF($G5="","",VLOOKUP($G5,換算表!$A$3:$C$20,2,0))</f>
        <v/>
      </c>
      <c r="O5" s="104" t="str">
        <f>IF($H5="","",VLOOKUP($H5,換算表!$A$3:$C$20,2,0))</f>
        <v/>
      </c>
      <c r="P5" s="105" t="str">
        <f t="shared" si="1"/>
        <v/>
      </c>
      <c r="Q5" s="103" t="str">
        <f>IF($I5="","",VLOOKUP($I5,換算表!$E$3:$G$13,2,0))</f>
        <v/>
      </c>
      <c r="R5" s="104" t="str">
        <f>IF($J5="","",VLOOKUP($J5,換算表!$E$3:$G$13,2,0))</f>
        <v/>
      </c>
      <c r="S5" s="105" t="str">
        <f t="shared" si="2"/>
        <v/>
      </c>
      <c r="T5" s="105" t="str">
        <f t="shared" si="3"/>
        <v/>
      </c>
    </row>
    <row r="6" spans="1:20" ht="20.100000000000001" customHeight="1" x14ac:dyDescent="0.2">
      <c r="A6" s="62" t="str">
        <f>IF('入力用（選手の実績等を入力）'!$B17="","",'入力用（選手の実績等を入力）'!$B17)</f>
        <v/>
      </c>
      <c r="B6" s="63" t="str">
        <f>IF('入力用（選手の実績等を入力）'!$B18="","",'入力用（選手の実績等を入力）'!$B18)</f>
        <v/>
      </c>
      <c r="C6" s="60" t="str">
        <f>IF('入力用（選手の実績等を入力）'!$B$2="","",'入力用（選手の実績等を入力）'!$B$2)</f>
        <v/>
      </c>
      <c r="D6" s="64">
        <v>5</v>
      </c>
      <c r="E6" s="73" t="str">
        <f>IF($A6="","",IF(VLOOKUP($A6,'入力用（選手の実績等を入力）'!$B$9:$P$46,6,0)="","",VLOOKUP($A6,'入力用（選手の実績等を入力）'!$B$9:$P$46,6,0)))</f>
        <v/>
      </c>
      <c r="F6" s="74" t="str">
        <f>IF($B6="","",IF(VLOOKUP($B6,'入力用（選手の実績等を入力）'!$B$9:$P$46,6,0)="","",VLOOKUP($B6,'入力用（選手の実績等を入力）'!$B$9:$P$46,6,0)))</f>
        <v/>
      </c>
      <c r="G6" s="73" t="str">
        <f>IF($A6="","",IF(VLOOKUP($A6,'入力用（選手の実績等を入力）'!$B$9:$P$46,10,0)="","",VLOOKUP($A6,'入力用（選手の実績等を入力）'!$B$9:$P$46,10,0)))</f>
        <v/>
      </c>
      <c r="H6" s="74" t="str">
        <f>IF($B6="","",IF(VLOOKUP($B6,'入力用（選手の実績等を入力）'!$B$9:$P$46,10,0)="","",VLOOKUP($B6,'入力用（選手の実績等を入力）'!$B$9:$P$46,10,0)))</f>
        <v/>
      </c>
      <c r="I6" s="73" t="str">
        <f>IF($A6="","",IF(VLOOKUP($A6,'入力用（選手の実績等を入力）'!$B$9:$P$46,14,0)="","",VLOOKUP($A6,'入力用（選手の実績等を入力）'!$B$9:$P$46,14,0)))</f>
        <v/>
      </c>
      <c r="J6" s="74" t="str">
        <f>IF($B6="","",IF(VLOOKUP($B6,'入力用（選手の実績等を入力）'!$B$9:$P$46,14,0)="","",VLOOKUP($B6,'入力用（選手の実績等を入力）'!$B$9:$P$46,14,0)))</f>
        <v/>
      </c>
      <c r="K6" s="103" t="str">
        <f>IF($E6="","",VLOOKUP($E6,換算表!$E$3:$G$13,2,0))</f>
        <v/>
      </c>
      <c r="L6" s="104" t="str">
        <f>IF($F6="","",VLOOKUP($F6,換算表!$E$3:$G$13,2,0))</f>
        <v/>
      </c>
      <c r="M6" s="105" t="str">
        <f t="shared" si="0"/>
        <v/>
      </c>
      <c r="N6" s="103" t="str">
        <f>IF($G6="","",VLOOKUP($G6,換算表!$A$3:$C$20,2,0))</f>
        <v/>
      </c>
      <c r="O6" s="104" t="str">
        <f>IF($H6="","",VLOOKUP($H6,換算表!$A$3:$C$20,2,0))</f>
        <v/>
      </c>
      <c r="P6" s="105" t="str">
        <f t="shared" si="1"/>
        <v/>
      </c>
      <c r="Q6" s="103" t="str">
        <f>IF($I6="","",VLOOKUP($I6,換算表!$E$3:$G$13,2,0))</f>
        <v/>
      </c>
      <c r="R6" s="104" t="str">
        <f>IF($J6="","",VLOOKUP($J6,換算表!$E$3:$G$13,2,0))</f>
        <v/>
      </c>
      <c r="S6" s="105" t="str">
        <f t="shared" si="2"/>
        <v/>
      </c>
      <c r="T6" s="105" t="str">
        <f t="shared" si="3"/>
        <v/>
      </c>
    </row>
    <row r="7" spans="1:20" ht="20.100000000000001" customHeight="1" x14ac:dyDescent="0.2">
      <c r="A7" s="62" t="str">
        <f>IF('入力用（選手の実績等を入力）'!$B19="","",'入力用（選手の実績等を入力）'!$B19)</f>
        <v/>
      </c>
      <c r="B7" s="63" t="str">
        <f>IF('入力用（選手の実績等を入力）'!$B20="","",'入力用（選手の実績等を入力）'!$B20)</f>
        <v/>
      </c>
      <c r="C7" s="60" t="str">
        <f>IF('入力用（選手の実績等を入力）'!$B$2="","",'入力用（選手の実績等を入力）'!$B$2)</f>
        <v/>
      </c>
      <c r="D7" s="64">
        <v>6</v>
      </c>
      <c r="E7" s="73" t="str">
        <f>IF($A7="","",IF(VLOOKUP($A7,'入力用（選手の実績等を入力）'!$B$9:$P$46,6,0)="","",VLOOKUP($A7,'入力用（選手の実績等を入力）'!$B$9:$P$46,6,0)))</f>
        <v/>
      </c>
      <c r="F7" s="74" t="str">
        <f>IF($B7="","",IF(VLOOKUP($B7,'入力用（選手の実績等を入力）'!$B$9:$P$46,6,0)="","",VLOOKUP($B7,'入力用（選手の実績等を入力）'!$B$9:$P$46,6,0)))</f>
        <v/>
      </c>
      <c r="G7" s="73" t="str">
        <f>IF($A7="","",IF(VLOOKUP($A7,'入力用（選手の実績等を入力）'!$B$9:$P$46,10,0)="","",VLOOKUP($A7,'入力用（選手の実績等を入力）'!$B$9:$P$46,10,0)))</f>
        <v/>
      </c>
      <c r="H7" s="74" t="str">
        <f>IF($B7="","",IF(VLOOKUP($B7,'入力用（選手の実績等を入力）'!$B$9:$P$46,10,0)="","",VLOOKUP($B7,'入力用（選手の実績等を入力）'!$B$9:$P$46,10,0)))</f>
        <v/>
      </c>
      <c r="I7" s="73" t="str">
        <f>IF($A7="","",IF(VLOOKUP($A7,'入力用（選手の実績等を入力）'!$B$9:$P$46,14,0)="","",VLOOKUP($A7,'入力用（選手の実績等を入力）'!$B$9:$P$46,14,0)))</f>
        <v/>
      </c>
      <c r="J7" s="74" t="str">
        <f>IF($B7="","",IF(VLOOKUP($B7,'入力用（選手の実績等を入力）'!$B$9:$P$46,14,0)="","",VLOOKUP($B7,'入力用（選手の実績等を入力）'!$B$9:$P$46,14,0)))</f>
        <v/>
      </c>
      <c r="K7" s="103" t="str">
        <f>IF($E7="","",VLOOKUP($E7,換算表!$E$3:$G$13,2,0))</f>
        <v/>
      </c>
      <c r="L7" s="104" t="str">
        <f>IF($F7="","",VLOOKUP($F7,換算表!$E$3:$G$13,2,0))</f>
        <v/>
      </c>
      <c r="M7" s="105" t="str">
        <f t="shared" si="0"/>
        <v/>
      </c>
      <c r="N7" s="103" t="str">
        <f>IF($G7="","",VLOOKUP($G7,換算表!$A$3:$C$20,2,0))</f>
        <v/>
      </c>
      <c r="O7" s="104" t="str">
        <f>IF($H7="","",VLOOKUP($H7,換算表!$A$3:$C$20,2,0))</f>
        <v/>
      </c>
      <c r="P7" s="105" t="str">
        <f t="shared" si="1"/>
        <v/>
      </c>
      <c r="Q7" s="103" t="str">
        <f>IF($I7="","",VLOOKUP($I7,換算表!$E$3:$G$13,2,0))</f>
        <v/>
      </c>
      <c r="R7" s="104" t="str">
        <f>IF($J7="","",VLOOKUP($J7,換算表!$E$3:$G$13,2,0))</f>
        <v/>
      </c>
      <c r="S7" s="105" t="str">
        <f t="shared" si="2"/>
        <v/>
      </c>
      <c r="T7" s="105" t="str">
        <f t="shared" si="3"/>
        <v/>
      </c>
    </row>
    <row r="8" spans="1:20" ht="20.100000000000001" customHeight="1" x14ac:dyDescent="0.2">
      <c r="A8" s="62" t="str">
        <f>IF('入力用（選手の実績等を入力）'!$B21="","",'入力用（選手の実績等を入力）'!$B21)</f>
        <v/>
      </c>
      <c r="B8" s="63" t="str">
        <f>IF('入力用（選手の実績等を入力）'!$B22="","",'入力用（選手の実績等を入力）'!$B22)</f>
        <v/>
      </c>
      <c r="C8" s="60" t="str">
        <f>IF('入力用（選手の実績等を入力）'!$B$2="","",'入力用（選手の実績等を入力）'!$B$2)</f>
        <v/>
      </c>
      <c r="D8" s="64">
        <v>7</v>
      </c>
      <c r="E8" s="73" t="str">
        <f>IF($A8="","",IF(VLOOKUP($A8,'入力用（選手の実績等を入力）'!$B$9:$P$46,6,0)="","",VLOOKUP($A8,'入力用（選手の実績等を入力）'!$B$9:$P$46,6,0)))</f>
        <v/>
      </c>
      <c r="F8" s="74" t="str">
        <f>IF($B8="","",IF(VLOOKUP($B8,'入力用（選手の実績等を入力）'!$B$9:$P$46,6,0)="","",VLOOKUP($B8,'入力用（選手の実績等を入力）'!$B$9:$P$46,6,0)))</f>
        <v/>
      </c>
      <c r="G8" s="73" t="str">
        <f>IF($A8="","",IF(VLOOKUP($A8,'入力用（選手の実績等を入力）'!$B$9:$P$46,10,0)="","",VLOOKUP($A8,'入力用（選手の実績等を入力）'!$B$9:$P$46,10,0)))</f>
        <v/>
      </c>
      <c r="H8" s="74" t="str">
        <f>IF($B8="","",IF(VLOOKUP($B8,'入力用（選手の実績等を入力）'!$B$9:$P$46,10,0)="","",VLOOKUP($B8,'入力用（選手の実績等を入力）'!$B$9:$P$46,10,0)))</f>
        <v/>
      </c>
      <c r="I8" s="73" t="str">
        <f>IF($A8="","",IF(VLOOKUP($A8,'入力用（選手の実績等を入力）'!$B$9:$P$46,14,0)="","",VLOOKUP($A8,'入力用（選手の実績等を入力）'!$B$9:$P$46,14,0)))</f>
        <v/>
      </c>
      <c r="J8" s="74" t="str">
        <f>IF($B8="","",IF(VLOOKUP($B8,'入力用（選手の実績等を入力）'!$B$9:$P$46,14,0)="","",VLOOKUP($B8,'入力用（選手の実績等を入力）'!$B$9:$P$46,14,0)))</f>
        <v/>
      </c>
      <c r="K8" s="103" t="str">
        <f>IF($E8="","",VLOOKUP($E8,換算表!$E$3:$G$13,2,0))</f>
        <v/>
      </c>
      <c r="L8" s="104" t="str">
        <f>IF($F8="","",VLOOKUP($F8,換算表!$E$3:$G$13,2,0))</f>
        <v/>
      </c>
      <c r="M8" s="105" t="str">
        <f t="shared" si="0"/>
        <v/>
      </c>
      <c r="N8" s="103" t="str">
        <f>IF($G8="","",VLOOKUP($G8,換算表!$A$3:$C$20,2,0))</f>
        <v/>
      </c>
      <c r="O8" s="104" t="str">
        <f>IF($H8="","",VLOOKUP($H8,換算表!$A$3:$C$20,2,0))</f>
        <v/>
      </c>
      <c r="P8" s="105" t="str">
        <f t="shared" si="1"/>
        <v/>
      </c>
      <c r="Q8" s="103" t="str">
        <f>IF($I8="","",VLOOKUP($I8,換算表!$E$3:$G$13,2,0))</f>
        <v/>
      </c>
      <c r="R8" s="104" t="str">
        <f>IF($J8="","",VLOOKUP($J8,換算表!$E$3:$G$13,2,0))</f>
        <v/>
      </c>
      <c r="S8" s="105" t="str">
        <f t="shared" si="2"/>
        <v/>
      </c>
      <c r="T8" s="105" t="str">
        <f t="shared" si="3"/>
        <v/>
      </c>
    </row>
    <row r="9" spans="1:20" ht="20.100000000000001" customHeight="1" x14ac:dyDescent="0.2">
      <c r="A9" s="62" t="str">
        <f>IF('入力用（選手の実績等を入力）'!$B23="","",'入力用（選手の実績等を入力）'!$B23)</f>
        <v/>
      </c>
      <c r="B9" s="63" t="str">
        <f>IF('入力用（選手の実績等を入力）'!$B24="","",'入力用（選手の実績等を入力）'!$B24)</f>
        <v/>
      </c>
      <c r="C9" s="60" t="str">
        <f>IF('入力用（選手の実績等を入力）'!$B$2="","",'入力用（選手の実績等を入力）'!$B$2)</f>
        <v/>
      </c>
      <c r="D9" s="64">
        <v>8</v>
      </c>
      <c r="E9" s="73" t="str">
        <f>IF($A9="","",IF(VLOOKUP($A9,'入力用（選手の実績等を入力）'!$B$9:$P$46,6,0)="","",VLOOKUP($A9,'入力用（選手の実績等を入力）'!$B$9:$P$46,6,0)))</f>
        <v/>
      </c>
      <c r="F9" s="74" t="str">
        <f>IF($B9="","",IF(VLOOKUP($B9,'入力用（選手の実績等を入力）'!$B$9:$P$46,6,0)="","",VLOOKUP($B9,'入力用（選手の実績等を入力）'!$B$9:$P$46,6,0)))</f>
        <v/>
      </c>
      <c r="G9" s="73" t="str">
        <f>IF($A9="","",IF(VLOOKUP($A9,'入力用（選手の実績等を入力）'!$B$9:$P$46,10,0)="","",VLOOKUP($A9,'入力用（選手の実績等を入力）'!$B$9:$P$46,10,0)))</f>
        <v/>
      </c>
      <c r="H9" s="74" t="str">
        <f>IF($B9="","",IF(VLOOKUP($B9,'入力用（選手の実績等を入力）'!$B$9:$P$46,10,0)="","",VLOOKUP($B9,'入力用（選手の実績等を入力）'!$B$9:$P$46,10,0)))</f>
        <v/>
      </c>
      <c r="I9" s="73" t="str">
        <f>IF($A9="","",IF(VLOOKUP($A9,'入力用（選手の実績等を入力）'!$B$9:$P$46,14,0)="","",VLOOKUP($A9,'入力用（選手の実績等を入力）'!$B$9:$P$46,14,0)))</f>
        <v/>
      </c>
      <c r="J9" s="74" t="str">
        <f>IF($B9="","",IF(VLOOKUP($B9,'入力用（選手の実績等を入力）'!$B$9:$P$46,14,0)="","",VLOOKUP($B9,'入力用（選手の実績等を入力）'!$B$9:$P$46,14,0)))</f>
        <v/>
      </c>
      <c r="K9" s="103" t="str">
        <f>IF($E9="","",VLOOKUP($E9,換算表!$E$3:$G$13,2,0))</f>
        <v/>
      </c>
      <c r="L9" s="104" t="str">
        <f>IF($F9="","",VLOOKUP($F9,換算表!$E$3:$G$13,2,0))</f>
        <v/>
      </c>
      <c r="M9" s="105" t="str">
        <f t="shared" si="0"/>
        <v/>
      </c>
      <c r="N9" s="103" t="str">
        <f>IF($G9="","",VLOOKUP($G9,換算表!$A$3:$C$20,2,0))</f>
        <v/>
      </c>
      <c r="O9" s="104" t="str">
        <f>IF($H9="","",VLOOKUP($H9,換算表!$A$3:$C$20,2,0))</f>
        <v/>
      </c>
      <c r="P9" s="105" t="str">
        <f t="shared" si="1"/>
        <v/>
      </c>
      <c r="Q9" s="103" t="str">
        <f>IF($I9="","",VLOOKUP($I9,換算表!$E$3:$G$13,2,0))</f>
        <v/>
      </c>
      <c r="R9" s="104" t="str">
        <f>IF($J9="","",VLOOKUP($J9,換算表!$E$3:$G$13,2,0))</f>
        <v/>
      </c>
      <c r="S9" s="105" t="str">
        <f t="shared" si="2"/>
        <v/>
      </c>
      <c r="T9" s="105" t="str">
        <f t="shared" si="3"/>
        <v/>
      </c>
    </row>
    <row r="10" spans="1:20" ht="20.100000000000001" customHeight="1" x14ac:dyDescent="0.2">
      <c r="A10" s="62" t="str">
        <f>IF('入力用（選手の実績等を入力）'!$B25="","",'入力用（選手の実績等を入力）'!$B25)</f>
        <v/>
      </c>
      <c r="B10" s="63" t="str">
        <f>IF('入力用（選手の実績等を入力）'!$B26="","",'入力用（選手の実績等を入力）'!$B26)</f>
        <v/>
      </c>
      <c r="C10" s="60" t="str">
        <f>IF('入力用（選手の実績等を入力）'!$B$2="","",'入力用（選手の実績等を入力）'!$B$2)</f>
        <v/>
      </c>
      <c r="D10" s="64">
        <v>9</v>
      </c>
      <c r="E10" s="73" t="str">
        <f>IF($A10="","",IF(VLOOKUP($A10,'入力用（選手の実績等を入力）'!$B$9:$P$46,6,0)="","",VLOOKUP($A10,'入力用（選手の実績等を入力）'!$B$9:$P$46,6,0)))</f>
        <v/>
      </c>
      <c r="F10" s="74" t="str">
        <f>IF($B10="","",IF(VLOOKUP($B10,'入力用（選手の実績等を入力）'!$B$9:$P$46,6,0)="","",VLOOKUP($B10,'入力用（選手の実績等を入力）'!$B$9:$P$46,6,0)))</f>
        <v/>
      </c>
      <c r="G10" s="73" t="str">
        <f>IF($A10="","",IF(VLOOKUP($A10,'入力用（選手の実績等を入力）'!$B$9:$P$46,10,0)="","",VLOOKUP($A10,'入力用（選手の実績等を入力）'!$B$9:$P$46,10,0)))</f>
        <v/>
      </c>
      <c r="H10" s="74" t="str">
        <f>IF($B10="","",IF(VLOOKUP($B10,'入力用（選手の実績等を入力）'!$B$9:$P$46,10,0)="","",VLOOKUP($B10,'入力用（選手の実績等を入力）'!$B$9:$P$46,10,0)))</f>
        <v/>
      </c>
      <c r="I10" s="73" t="str">
        <f>IF($A10="","",IF(VLOOKUP($A10,'入力用（選手の実績等を入力）'!$B$9:$P$46,14,0)="","",VLOOKUP($A10,'入力用（選手の実績等を入力）'!$B$9:$P$46,14,0)))</f>
        <v/>
      </c>
      <c r="J10" s="74" t="str">
        <f>IF($B10="","",IF(VLOOKUP($B10,'入力用（選手の実績等を入力）'!$B$9:$P$46,14,0)="","",VLOOKUP($B10,'入力用（選手の実績等を入力）'!$B$9:$P$46,14,0)))</f>
        <v/>
      </c>
      <c r="K10" s="103" t="str">
        <f>IF($E10="","",VLOOKUP($E10,換算表!$E$3:$G$13,2,0))</f>
        <v/>
      </c>
      <c r="L10" s="104" t="str">
        <f>IF($F10="","",VLOOKUP($F10,換算表!$E$3:$G$13,2,0))</f>
        <v/>
      </c>
      <c r="M10" s="105" t="str">
        <f t="shared" si="0"/>
        <v/>
      </c>
      <c r="N10" s="103" t="str">
        <f>IF($G10="","",VLOOKUP($G10,換算表!$A$3:$C$20,2,0))</f>
        <v/>
      </c>
      <c r="O10" s="104" t="str">
        <f>IF($H10="","",VLOOKUP($H10,換算表!$A$3:$C$20,2,0))</f>
        <v/>
      </c>
      <c r="P10" s="105" t="str">
        <f t="shared" si="1"/>
        <v/>
      </c>
      <c r="Q10" s="103" t="str">
        <f>IF($I10="","",VLOOKUP($I10,換算表!$E$3:$G$13,2,0))</f>
        <v/>
      </c>
      <c r="R10" s="104" t="str">
        <f>IF($J10="","",VLOOKUP($J10,換算表!$E$3:$G$13,2,0))</f>
        <v/>
      </c>
      <c r="S10" s="105" t="str">
        <f t="shared" si="2"/>
        <v/>
      </c>
      <c r="T10" s="105" t="str">
        <f t="shared" si="3"/>
        <v/>
      </c>
    </row>
    <row r="11" spans="1:20" ht="20.100000000000001" customHeight="1" x14ac:dyDescent="0.2">
      <c r="A11" s="62" t="str">
        <f>IF('入力用（選手の実績等を入力）'!$B27="","",'入力用（選手の実績等を入力）'!$B27)</f>
        <v/>
      </c>
      <c r="B11" s="63" t="str">
        <f>IF('入力用（選手の実績等を入力）'!$B28="","",'入力用（選手の実績等を入力）'!$B28)</f>
        <v/>
      </c>
      <c r="C11" s="60" t="str">
        <f>IF('入力用（選手の実績等を入力）'!$B$2="","",'入力用（選手の実績等を入力）'!$B$2)</f>
        <v/>
      </c>
      <c r="D11" s="64">
        <v>10</v>
      </c>
      <c r="E11" s="73" t="str">
        <f>IF($A11="","",IF(VLOOKUP($A11,'入力用（選手の実績等を入力）'!$B$9:$P$46,6,0)="","",VLOOKUP($A11,'入力用（選手の実績等を入力）'!$B$9:$P$46,6,0)))</f>
        <v/>
      </c>
      <c r="F11" s="74" t="str">
        <f>IF($B11="","",IF(VLOOKUP($B11,'入力用（選手の実績等を入力）'!$B$9:$P$46,6,0)="","",VLOOKUP($B11,'入力用（選手の実績等を入力）'!$B$9:$P$46,6,0)))</f>
        <v/>
      </c>
      <c r="G11" s="73" t="str">
        <f>IF($A11="","",IF(VLOOKUP($A11,'入力用（選手の実績等を入力）'!$B$9:$P$46,10,0)="","",VLOOKUP($A11,'入力用（選手の実績等を入力）'!$B$9:$P$46,10,0)))</f>
        <v/>
      </c>
      <c r="H11" s="74" t="str">
        <f>IF($B11="","",IF(VLOOKUP($B11,'入力用（選手の実績等を入力）'!$B$9:$P$46,10,0)="","",VLOOKUP($B11,'入力用（選手の実績等を入力）'!$B$9:$P$46,10,0)))</f>
        <v/>
      </c>
      <c r="I11" s="73" t="str">
        <f>IF($A11="","",IF(VLOOKUP($A11,'入力用（選手の実績等を入力）'!$B$9:$P$46,14,0)="","",VLOOKUP($A11,'入力用（選手の実績等を入力）'!$B$9:$P$46,14,0)))</f>
        <v/>
      </c>
      <c r="J11" s="74" t="str">
        <f>IF($B11="","",IF(VLOOKUP($B11,'入力用（選手の実績等を入力）'!$B$9:$P$46,14,0)="","",VLOOKUP($B11,'入力用（選手の実績等を入力）'!$B$9:$P$46,14,0)))</f>
        <v/>
      </c>
      <c r="K11" s="103" t="str">
        <f>IF($E11="","",VLOOKUP($E11,換算表!$E$3:$G$13,2,0))</f>
        <v/>
      </c>
      <c r="L11" s="104" t="str">
        <f>IF($F11="","",VLOOKUP($F11,換算表!$E$3:$G$13,2,0))</f>
        <v/>
      </c>
      <c r="M11" s="105" t="str">
        <f t="shared" si="0"/>
        <v/>
      </c>
      <c r="N11" s="103" t="str">
        <f>IF($G11="","",VLOOKUP($G11,換算表!$A$3:$C$20,2,0))</f>
        <v/>
      </c>
      <c r="O11" s="104" t="str">
        <f>IF($H11="","",VLOOKUP($H11,換算表!$A$3:$C$20,2,0))</f>
        <v/>
      </c>
      <c r="P11" s="105" t="str">
        <f t="shared" si="1"/>
        <v/>
      </c>
      <c r="Q11" s="103" t="str">
        <f>IF($I11="","",VLOOKUP($I11,換算表!$E$3:$G$13,2,0))</f>
        <v/>
      </c>
      <c r="R11" s="104" t="str">
        <f>IF($J11="","",VLOOKUP($J11,換算表!$E$3:$G$13,2,0))</f>
        <v/>
      </c>
      <c r="S11" s="105" t="str">
        <f t="shared" si="2"/>
        <v/>
      </c>
      <c r="T11" s="105" t="str">
        <f t="shared" si="3"/>
        <v/>
      </c>
    </row>
    <row r="12" spans="1:20" ht="20.100000000000001" customHeight="1" x14ac:dyDescent="0.2">
      <c r="A12" s="62" t="str">
        <f>IF('入力用（選手の実績等を入力）'!$B29="","",'入力用（選手の実績等を入力）'!$B29)</f>
        <v/>
      </c>
      <c r="B12" s="63" t="str">
        <f>IF('入力用（選手の実績等を入力）'!$B30="","",'入力用（選手の実績等を入力）'!$B30)</f>
        <v/>
      </c>
      <c r="C12" s="60" t="str">
        <f>IF('入力用（選手の実績等を入力）'!$B$2="","",'入力用（選手の実績等を入力）'!$B$2)</f>
        <v/>
      </c>
      <c r="D12" s="64">
        <v>11</v>
      </c>
      <c r="E12" s="73" t="str">
        <f>IF($A12="","",IF(VLOOKUP($A12,'入力用（選手の実績等を入力）'!$B$9:$P$46,6,0)="","",VLOOKUP($A12,'入力用（選手の実績等を入力）'!$B$9:$P$46,6,0)))</f>
        <v/>
      </c>
      <c r="F12" s="74" t="str">
        <f>IF($B12="","",IF(VLOOKUP($B12,'入力用（選手の実績等を入力）'!$B$9:$P$46,6,0)="","",VLOOKUP($B12,'入力用（選手の実績等を入力）'!$B$9:$P$46,6,0)))</f>
        <v/>
      </c>
      <c r="G12" s="73" t="str">
        <f>IF($A12="","",IF(VLOOKUP($A12,'入力用（選手の実績等を入力）'!$B$9:$P$46,10,0)="","",VLOOKUP($A12,'入力用（選手の実績等を入力）'!$B$9:$P$46,10,0)))</f>
        <v/>
      </c>
      <c r="H12" s="74" t="str">
        <f>IF($B12="","",IF(VLOOKUP($B12,'入力用（選手の実績等を入力）'!$B$9:$P$46,10,0)="","",VLOOKUP($B12,'入力用（選手の実績等を入力）'!$B$9:$P$46,10,0)))</f>
        <v/>
      </c>
      <c r="I12" s="73" t="str">
        <f>IF($A12="","",IF(VLOOKUP($A12,'入力用（選手の実績等を入力）'!$B$9:$P$46,14,0)="","",VLOOKUP($A12,'入力用（選手の実績等を入力）'!$B$9:$P$46,14,0)))</f>
        <v/>
      </c>
      <c r="J12" s="74" t="str">
        <f>IF($B12="","",IF(VLOOKUP($B12,'入力用（選手の実績等を入力）'!$B$9:$P$46,14,0)="","",VLOOKUP($B12,'入力用（選手の実績等を入力）'!$B$9:$P$46,14,0)))</f>
        <v/>
      </c>
      <c r="K12" s="103" t="str">
        <f>IF($E12="","",VLOOKUP($E12,換算表!$E$3:$G$13,2,0))</f>
        <v/>
      </c>
      <c r="L12" s="104" t="str">
        <f>IF($F12="","",VLOOKUP($F12,換算表!$E$3:$G$13,2,0))</f>
        <v/>
      </c>
      <c r="M12" s="105" t="str">
        <f t="shared" si="0"/>
        <v/>
      </c>
      <c r="N12" s="103" t="str">
        <f>IF($G12="","",VLOOKUP($G12,換算表!$A$3:$C$20,2,0))</f>
        <v/>
      </c>
      <c r="O12" s="104" t="str">
        <f>IF($H12="","",VLOOKUP($H12,換算表!$A$3:$C$20,2,0))</f>
        <v/>
      </c>
      <c r="P12" s="105" t="str">
        <f t="shared" si="1"/>
        <v/>
      </c>
      <c r="Q12" s="103" t="str">
        <f>IF($I12="","",VLOOKUP($I12,換算表!$E$3:$G$13,2,0))</f>
        <v/>
      </c>
      <c r="R12" s="104" t="str">
        <f>IF($J12="","",VLOOKUP($J12,換算表!$E$3:$G$13,2,0))</f>
        <v/>
      </c>
      <c r="S12" s="105" t="str">
        <f t="shared" si="2"/>
        <v/>
      </c>
      <c r="T12" s="105" t="str">
        <f t="shared" si="3"/>
        <v/>
      </c>
    </row>
    <row r="13" spans="1:20" ht="20.100000000000001" customHeight="1" x14ac:dyDescent="0.2">
      <c r="A13" s="62" t="str">
        <f>IF('入力用（選手の実績等を入力）'!$B31="","",'入力用（選手の実績等を入力）'!$B31)</f>
        <v/>
      </c>
      <c r="B13" s="63" t="str">
        <f>IF('入力用（選手の実績等を入力）'!$B32="","",'入力用（選手の実績等を入力）'!$B32)</f>
        <v/>
      </c>
      <c r="C13" s="60" t="str">
        <f>IF('入力用（選手の実績等を入力）'!$B$2="","",'入力用（選手の実績等を入力）'!$B$2)</f>
        <v/>
      </c>
      <c r="D13" s="64">
        <v>12</v>
      </c>
      <c r="E13" s="73" t="str">
        <f>IF($A13="","",IF(VLOOKUP($A13,'入力用（選手の実績等を入力）'!$B$9:$P$46,6,0)="","",VLOOKUP($A13,'入力用（選手の実績等を入力）'!$B$9:$P$46,6,0)))</f>
        <v/>
      </c>
      <c r="F13" s="74" t="str">
        <f>IF($B13="","",IF(VLOOKUP($B13,'入力用（選手の実績等を入力）'!$B$9:$P$46,6,0)="","",VLOOKUP($B13,'入力用（選手の実績等を入力）'!$B$9:$P$46,6,0)))</f>
        <v/>
      </c>
      <c r="G13" s="73" t="str">
        <f>IF($A13="","",IF(VLOOKUP($A13,'入力用（選手の実績等を入力）'!$B$9:$P$46,10,0)="","",VLOOKUP($A13,'入力用（選手の実績等を入力）'!$B$9:$P$46,10,0)))</f>
        <v/>
      </c>
      <c r="H13" s="74" t="str">
        <f>IF($B13="","",IF(VLOOKUP($B13,'入力用（選手の実績等を入力）'!$B$9:$P$46,10,0)="","",VLOOKUP($B13,'入力用（選手の実績等を入力）'!$B$9:$P$46,10,0)))</f>
        <v/>
      </c>
      <c r="I13" s="73" t="str">
        <f>IF($A13="","",IF(VLOOKUP($A13,'入力用（選手の実績等を入力）'!$B$9:$P$46,14,0)="","",VLOOKUP($A13,'入力用（選手の実績等を入力）'!$B$9:$P$46,14,0)))</f>
        <v/>
      </c>
      <c r="J13" s="74" t="str">
        <f>IF($B13="","",IF(VLOOKUP($B13,'入力用（選手の実績等を入力）'!$B$9:$P$46,14,0)="","",VLOOKUP($B13,'入力用（選手の実績等を入力）'!$B$9:$P$46,14,0)))</f>
        <v/>
      </c>
      <c r="K13" s="103" t="str">
        <f>IF($E13="","",VLOOKUP($E13,換算表!$E$3:$G$13,2,0))</f>
        <v/>
      </c>
      <c r="L13" s="104" t="str">
        <f>IF($F13="","",VLOOKUP($F13,換算表!$E$3:$G$13,2,0))</f>
        <v/>
      </c>
      <c r="M13" s="105" t="str">
        <f t="shared" si="0"/>
        <v/>
      </c>
      <c r="N13" s="103" t="str">
        <f>IF($G13="","",VLOOKUP($G13,換算表!$A$3:$C$20,2,0))</f>
        <v/>
      </c>
      <c r="O13" s="104" t="str">
        <f>IF($H13="","",VLOOKUP($H13,換算表!$A$3:$C$20,2,0))</f>
        <v/>
      </c>
      <c r="P13" s="105" t="str">
        <f t="shared" si="1"/>
        <v/>
      </c>
      <c r="Q13" s="103" t="str">
        <f>IF($I13="","",VLOOKUP($I13,換算表!$E$3:$G$13,2,0))</f>
        <v/>
      </c>
      <c r="R13" s="104" t="str">
        <f>IF($J13="","",VLOOKUP($J13,換算表!$E$3:$G$13,2,0))</f>
        <v/>
      </c>
      <c r="S13" s="105" t="str">
        <f t="shared" si="2"/>
        <v/>
      </c>
      <c r="T13" s="105" t="str">
        <f t="shared" si="3"/>
        <v/>
      </c>
    </row>
    <row r="14" spans="1:20" ht="20.100000000000001" customHeight="1" x14ac:dyDescent="0.2">
      <c r="A14" s="62" t="str">
        <f>IF('入力用（選手の実績等を入力）'!$B33="","",'入力用（選手の実績等を入力）'!$B33)</f>
        <v/>
      </c>
      <c r="B14" s="63" t="str">
        <f>IF('入力用（選手の実績等を入力）'!$B34="","",'入力用（選手の実績等を入力）'!$B34)</f>
        <v/>
      </c>
      <c r="C14" s="60" t="str">
        <f>IF('入力用（選手の実績等を入力）'!$B$2="","",'入力用（選手の実績等を入力）'!$B$2)</f>
        <v/>
      </c>
      <c r="D14" s="64">
        <v>13</v>
      </c>
      <c r="E14" s="73" t="str">
        <f>IF($A14="","",IF(VLOOKUP($A14,'入力用（選手の実績等を入力）'!$B$9:$P$46,6,0)="","",VLOOKUP($A14,'入力用（選手の実績等を入力）'!$B$9:$P$46,6,0)))</f>
        <v/>
      </c>
      <c r="F14" s="74" t="str">
        <f>IF($B14="","",IF(VLOOKUP($B14,'入力用（選手の実績等を入力）'!$B$9:$P$46,6,0)="","",VLOOKUP($B14,'入力用（選手の実績等を入力）'!$B$9:$P$46,6,0)))</f>
        <v/>
      </c>
      <c r="G14" s="73" t="str">
        <f>IF($A14="","",IF(VLOOKUP($A14,'入力用（選手の実績等を入力）'!$B$9:$P$46,10,0)="","",VLOOKUP($A14,'入力用（選手の実績等を入力）'!$B$9:$P$46,10,0)))</f>
        <v/>
      </c>
      <c r="H14" s="74" t="str">
        <f>IF($B14="","",IF(VLOOKUP($B14,'入力用（選手の実績等を入力）'!$B$9:$P$46,10,0)="","",VLOOKUP($B14,'入力用（選手の実績等を入力）'!$B$9:$P$46,10,0)))</f>
        <v/>
      </c>
      <c r="I14" s="73" t="str">
        <f>IF($A14="","",IF(VLOOKUP($A14,'入力用（選手の実績等を入力）'!$B$9:$P$46,14,0)="","",VLOOKUP($A14,'入力用（選手の実績等を入力）'!$B$9:$P$46,14,0)))</f>
        <v/>
      </c>
      <c r="J14" s="74" t="str">
        <f>IF($B14="","",IF(VLOOKUP($B14,'入力用（選手の実績等を入力）'!$B$9:$P$46,14,0)="","",VLOOKUP($B14,'入力用（選手の実績等を入力）'!$B$9:$P$46,14,0)))</f>
        <v/>
      </c>
      <c r="K14" s="103" t="str">
        <f>IF($E14="","",VLOOKUP($E14,換算表!$E$3:$G$13,2,0))</f>
        <v/>
      </c>
      <c r="L14" s="104" t="str">
        <f>IF($F14="","",VLOOKUP($F14,換算表!$E$3:$G$13,2,0))</f>
        <v/>
      </c>
      <c r="M14" s="105" t="str">
        <f t="shared" si="0"/>
        <v/>
      </c>
      <c r="N14" s="103" t="str">
        <f>IF($G14="","",VLOOKUP($G14,換算表!$A$3:$C$20,2,0))</f>
        <v/>
      </c>
      <c r="O14" s="104" t="str">
        <f>IF($H14="","",VLOOKUP($H14,換算表!$A$3:$C$20,2,0))</f>
        <v/>
      </c>
      <c r="P14" s="105" t="str">
        <f t="shared" si="1"/>
        <v/>
      </c>
      <c r="Q14" s="103" t="str">
        <f>IF($I14="","",VLOOKUP($I14,換算表!$E$3:$G$13,2,0))</f>
        <v/>
      </c>
      <c r="R14" s="104" t="str">
        <f>IF($J14="","",VLOOKUP($J14,換算表!$E$3:$G$13,2,0))</f>
        <v/>
      </c>
      <c r="S14" s="105" t="str">
        <f t="shared" si="2"/>
        <v/>
      </c>
      <c r="T14" s="105" t="str">
        <f t="shared" si="3"/>
        <v/>
      </c>
    </row>
    <row r="15" spans="1:20" ht="20.100000000000001" customHeight="1" x14ac:dyDescent="0.2">
      <c r="A15" s="62" t="str">
        <f>IF('入力用（選手の実績等を入力）'!$B35="","",'入力用（選手の実績等を入力）'!$B35)</f>
        <v/>
      </c>
      <c r="B15" s="63" t="str">
        <f>IF('入力用（選手の実績等を入力）'!$B36="","",'入力用（選手の実績等を入力）'!$B36)</f>
        <v/>
      </c>
      <c r="C15" s="60" t="str">
        <f>IF('入力用（選手の実績等を入力）'!$B$2="","",'入力用（選手の実績等を入力）'!$B$2)</f>
        <v/>
      </c>
      <c r="D15" s="64">
        <v>14</v>
      </c>
      <c r="E15" s="73" t="str">
        <f>IF($A15="","",IF(VLOOKUP($A15,'入力用（選手の実績等を入力）'!$B$9:$P$46,6,0)="","",VLOOKUP($A15,'入力用（選手の実績等を入力）'!$B$9:$P$46,6,0)))</f>
        <v/>
      </c>
      <c r="F15" s="74" t="str">
        <f>IF($B15="","",IF(VLOOKUP($B15,'入力用（選手の実績等を入力）'!$B$9:$P$46,6,0)="","",VLOOKUP($B15,'入力用（選手の実績等を入力）'!$B$9:$P$46,6,0)))</f>
        <v/>
      </c>
      <c r="G15" s="73" t="str">
        <f>IF($A15="","",IF(VLOOKUP($A15,'入力用（選手の実績等を入力）'!$B$9:$P$46,10,0)="","",VLOOKUP($A15,'入力用（選手の実績等を入力）'!$B$9:$P$46,10,0)))</f>
        <v/>
      </c>
      <c r="H15" s="74" t="str">
        <f>IF($B15="","",IF(VLOOKUP($B15,'入力用（選手の実績等を入力）'!$B$9:$P$46,10,0)="","",VLOOKUP($B15,'入力用（選手の実績等を入力）'!$B$9:$P$46,10,0)))</f>
        <v/>
      </c>
      <c r="I15" s="73" t="str">
        <f>IF($A15="","",IF(VLOOKUP($A15,'入力用（選手の実績等を入力）'!$B$9:$P$46,14,0)="","",VLOOKUP($A15,'入力用（選手の実績等を入力）'!$B$9:$P$46,14,0)))</f>
        <v/>
      </c>
      <c r="J15" s="74" t="str">
        <f>IF($B15="","",IF(VLOOKUP($B15,'入力用（選手の実績等を入力）'!$B$9:$P$46,14,0)="","",VLOOKUP($B15,'入力用（選手の実績等を入力）'!$B$9:$P$46,14,0)))</f>
        <v/>
      </c>
      <c r="K15" s="103" t="str">
        <f>IF($E15="","",VLOOKUP($E15,換算表!$E$3:$G$13,2,0))</f>
        <v/>
      </c>
      <c r="L15" s="104" t="str">
        <f>IF($F15="","",VLOOKUP($F15,換算表!$E$3:$G$13,2,0))</f>
        <v/>
      </c>
      <c r="M15" s="105" t="str">
        <f t="shared" si="0"/>
        <v/>
      </c>
      <c r="N15" s="103" t="str">
        <f>IF($G15="","",VLOOKUP($G15,換算表!$A$3:$C$20,2,0))</f>
        <v/>
      </c>
      <c r="O15" s="104" t="str">
        <f>IF($H15="","",VLOOKUP($H15,換算表!$A$3:$C$20,2,0))</f>
        <v/>
      </c>
      <c r="P15" s="105" t="str">
        <f t="shared" si="1"/>
        <v/>
      </c>
      <c r="Q15" s="103" t="str">
        <f>IF($I15="","",VLOOKUP($I15,換算表!$E$3:$G$13,2,0))</f>
        <v/>
      </c>
      <c r="R15" s="104" t="str">
        <f>IF($J15="","",VLOOKUP($J15,換算表!$E$3:$G$13,2,0))</f>
        <v/>
      </c>
      <c r="S15" s="105" t="str">
        <f t="shared" si="2"/>
        <v/>
      </c>
      <c r="T15" s="105" t="str">
        <f t="shared" si="3"/>
        <v/>
      </c>
    </row>
    <row r="16" spans="1:20" ht="20.100000000000001" customHeight="1" x14ac:dyDescent="0.2">
      <c r="A16" s="62" t="str">
        <f>IF('入力用（選手の実績等を入力）'!$B37="","",'入力用（選手の実績等を入力）'!$B37)</f>
        <v/>
      </c>
      <c r="B16" s="63" t="str">
        <f>IF('入力用（選手の実績等を入力）'!$B38="","",'入力用（選手の実績等を入力）'!$B38)</f>
        <v/>
      </c>
      <c r="C16" s="60" t="str">
        <f>IF('入力用（選手の実績等を入力）'!$B$2="","",'入力用（選手の実績等を入力）'!$B$2)</f>
        <v/>
      </c>
      <c r="D16" s="64">
        <v>15</v>
      </c>
      <c r="E16" s="73" t="str">
        <f>IF($A16="","",IF(VLOOKUP($A16,'入力用（選手の実績等を入力）'!$B$9:$P$46,6,0)="","",VLOOKUP($A16,'入力用（選手の実績等を入力）'!$B$9:$P$46,6,0)))</f>
        <v/>
      </c>
      <c r="F16" s="74" t="str">
        <f>IF($B16="","",IF(VLOOKUP($B16,'入力用（選手の実績等を入力）'!$B$9:$P$46,6,0)="","",VLOOKUP($B16,'入力用（選手の実績等を入力）'!$B$9:$P$46,6,0)))</f>
        <v/>
      </c>
      <c r="G16" s="73" t="str">
        <f>IF($A16="","",IF(VLOOKUP($A16,'入力用（選手の実績等を入力）'!$B$9:$P$46,10,0)="","",VLOOKUP($A16,'入力用（選手の実績等を入力）'!$B$9:$P$46,10,0)))</f>
        <v/>
      </c>
      <c r="H16" s="74" t="str">
        <f>IF($B16="","",IF(VLOOKUP($B16,'入力用（選手の実績等を入力）'!$B$9:$P$46,10,0)="","",VLOOKUP($B16,'入力用（選手の実績等を入力）'!$B$9:$P$46,10,0)))</f>
        <v/>
      </c>
      <c r="I16" s="73" t="str">
        <f>IF($A16="","",IF(VLOOKUP($A16,'入力用（選手の実績等を入力）'!$B$9:$P$46,14,0)="","",VLOOKUP($A16,'入力用（選手の実績等を入力）'!$B$9:$P$46,14,0)))</f>
        <v/>
      </c>
      <c r="J16" s="74" t="str">
        <f>IF($B16="","",IF(VLOOKUP($B16,'入力用（選手の実績等を入力）'!$B$9:$P$46,14,0)="","",VLOOKUP($B16,'入力用（選手の実績等を入力）'!$B$9:$P$46,14,0)))</f>
        <v/>
      </c>
      <c r="K16" s="103" t="str">
        <f>IF($E16="","",VLOOKUP($E16,換算表!$E$3:$G$13,2,0))</f>
        <v/>
      </c>
      <c r="L16" s="104" t="str">
        <f>IF($F16="","",VLOOKUP($F16,換算表!$E$3:$G$13,2,0))</f>
        <v/>
      </c>
      <c r="M16" s="105" t="str">
        <f t="shared" si="0"/>
        <v/>
      </c>
      <c r="N16" s="103" t="str">
        <f>IF($G16="","",VLOOKUP($G16,換算表!$A$3:$C$20,2,0))</f>
        <v/>
      </c>
      <c r="O16" s="104" t="str">
        <f>IF($H16="","",VLOOKUP($H16,換算表!$A$3:$C$20,2,0))</f>
        <v/>
      </c>
      <c r="P16" s="105" t="str">
        <f t="shared" si="1"/>
        <v/>
      </c>
      <c r="Q16" s="103" t="str">
        <f>IF($I16="","",VLOOKUP($I16,換算表!$E$3:$G$13,2,0))</f>
        <v/>
      </c>
      <c r="R16" s="104" t="str">
        <f>IF($J16="","",VLOOKUP($J16,換算表!$E$3:$G$13,2,0))</f>
        <v/>
      </c>
      <c r="S16" s="105" t="str">
        <f t="shared" si="2"/>
        <v/>
      </c>
      <c r="T16" s="105" t="str">
        <f t="shared" si="3"/>
        <v/>
      </c>
    </row>
    <row r="17" spans="1:20" ht="20.100000000000001" customHeight="1" thickBot="1" x14ac:dyDescent="0.25">
      <c r="A17" s="65" t="str">
        <f>IF('入力用（選手の実績等を入力）'!$B39="","",'入力用（選手の実績等を入力）'!$B39)</f>
        <v/>
      </c>
      <c r="B17" s="66" t="str">
        <f>IF('入力用（選手の実績等を入力）'!$B40="","",'入力用（選手の実績等を入力）'!$B40)</f>
        <v/>
      </c>
      <c r="C17" s="95" t="str">
        <f>IF('入力用（選手の実績等を入力）'!$B$2="","",'入力用（選手の実績等を入力）'!$B$2)</f>
        <v/>
      </c>
      <c r="D17" s="68">
        <v>16</v>
      </c>
      <c r="E17" s="96" t="str">
        <f>IF($A17="","",IF(VLOOKUP($A17,'入力用（選手の実績等を入力）'!$B$9:$P$46,6,0)="","",VLOOKUP($A17,'入力用（選手の実績等を入力）'!$B$9:$P$46,6,0)))</f>
        <v/>
      </c>
      <c r="F17" s="97" t="str">
        <f>IF($B17="","",IF(VLOOKUP($B17,'入力用（選手の実績等を入力）'!$B$9:$P$46,6,0)="","",VLOOKUP($B17,'入力用（選手の実績等を入力）'!$B$9:$P$46,6,0)))</f>
        <v/>
      </c>
      <c r="G17" s="96" t="str">
        <f>IF($A17="","",IF(VLOOKUP($A17,'入力用（選手の実績等を入力）'!$B$9:$P$46,10,0)="","",VLOOKUP($A17,'入力用（選手の実績等を入力）'!$B$9:$P$46,10,0)))</f>
        <v/>
      </c>
      <c r="H17" s="97" t="str">
        <f>IF($B17="","",IF(VLOOKUP($B17,'入力用（選手の実績等を入力）'!$B$9:$P$46,10,0)="","",VLOOKUP($B17,'入力用（選手の実績等を入力）'!$B$9:$P$46,10,0)))</f>
        <v/>
      </c>
      <c r="I17" s="96" t="str">
        <f>IF($A17="","",IF(VLOOKUP($A17,'入力用（選手の実績等を入力）'!$B$9:$P$46,14,0)="","",VLOOKUP($A17,'入力用（選手の実績等を入力）'!$B$9:$P$46,14,0)))</f>
        <v/>
      </c>
      <c r="J17" s="97" t="str">
        <f>IF($B17="","",IF(VLOOKUP($B17,'入力用（選手の実績等を入力）'!$B$9:$P$46,14,0)="","",VLOOKUP($B17,'入力用（選手の実績等を入力）'!$B$9:$P$46,14,0)))</f>
        <v/>
      </c>
      <c r="K17" s="106" t="str">
        <f>IF($E17="","",VLOOKUP($E17,換算表!$E$3:$G$13,2,0))</f>
        <v/>
      </c>
      <c r="L17" s="107" t="str">
        <f>IF($F17="","",VLOOKUP($F17,換算表!$E$3:$G$13,2,0))</f>
        <v/>
      </c>
      <c r="M17" s="108" t="str">
        <f t="shared" si="0"/>
        <v/>
      </c>
      <c r="N17" s="106" t="str">
        <f>IF($G17="","",VLOOKUP($G17,換算表!$A$3:$C$20,2,0))</f>
        <v/>
      </c>
      <c r="O17" s="107" t="str">
        <f>IF($H17="","",VLOOKUP($H17,換算表!$A$3:$C$20,2,0))</f>
        <v/>
      </c>
      <c r="P17" s="108" t="str">
        <f t="shared" si="1"/>
        <v/>
      </c>
      <c r="Q17" s="106" t="str">
        <f>IF($I17="","",VLOOKUP($I17,換算表!$E$3:$G$13,2,0))</f>
        <v/>
      </c>
      <c r="R17" s="107" t="str">
        <f>IF($J17="","",VLOOKUP($J17,換算表!$E$3:$G$13,2,0))</f>
        <v/>
      </c>
      <c r="S17" s="108" t="str">
        <f t="shared" si="2"/>
        <v/>
      </c>
      <c r="T17" s="108" t="str">
        <f t="shared" si="3"/>
        <v/>
      </c>
    </row>
    <row r="18" spans="1:20" ht="20.100000000000001" customHeight="1" thickBot="1" x14ac:dyDescent="0.25">
      <c r="A18" s="93" t="str">
        <f>IF('入力用（選手の実績等を入力）'!$B45="","",'入力用（選手の実績等を入力）'!$B45)</f>
        <v/>
      </c>
      <c r="B18" s="94" t="str">
        <f>IF('入力用（選手の実績等を入力）'!$B46="","",'入力用（選手の実績等を入力）'!$B46)</f>
        <v/>
      </c>
      <c r="C18" s="67" t="str">
        <f>IF('入力用（選手の実績等を入力）'!$B$2="","",'入力用（選手の実績等を入力）'!$B$2)</f>
        <v/>
      </c>
      <c r="D18" s="87" t="s">
        <v>82</v>
      </c>
      <c r="E18" s="75" t="str">
        <f>IF($A18="","",IF(VLOOKUP($A18,'入力用（選手の実績等を入力）'!$B$9:$P$46,6,0)="","",VLOOKUP($A18,'入力用（選手の実績等を入力）'!$B$9:$P$46,6,0)))</f>
        <v/>
      </c>
      <c r="F18" s="83" t="str">
        <f>IF($B18="","",IF(VLOOKUP($B18,'入力用（選手の実績等を入力）'!$B$9:$P$46,6,0)="","",VLOOKUP($B18,'入力用（選手の実績等を入力）'!$B$9:$P$46,6,0)))</f>
        <v/>
      </c>
      <c r="G18" s="75" t="str">
        <f>IF($A18="","",IF(VLOOKUP($A18,'入力用（選手の実績等を入力）'!$B$9:$P$46,10,0)="","",VLOOKUP($A18,'入力用（選手の実績等を入力）'!$B$9:$P$46,10,0)))</f>
        <v/>
      </c>
      <c r="H18" s="83" t="str">
        <f>IF($B18="","",IF(VLOOKUP($B18,'入力用（選手の実績等を入力）'!$B$9:$P$46,10,0)="","",VLOOKUP($B18,'入力用（選手の実績等を入力）'!$B$9:$P$46,10,0)))</f>
        <v/>
      </c>
      <c r="I18" s="75" t="str">
        <f>IF($A18="","",IF(VLOOKUP($A18,'入力用（選手の実績等を入力）'!$B$9:$P$46,14,0)="","",VLOOKUP($A18,'入力用（選手の実績等を入力）'!$B$9:$P$46,14,0)))</f>
        <v/>
      </c>
      <c r="J18" s="83" t="str">
        <f>IF($B18="","",IF(VLOOKUP($B18,'入力用（選手の実績等を入力）'!$B$9:$P$46,14,0)="","",VLOOKUP($B18,'入力用（選手の実績等を入力）'!$B$9:$P$46,14,0)))</f>
        <v/>
      </c>
      <c r="K18" s="109" t="str">
        <f>IF($E18="","",VLOOKUP($E18,換算表!$E$3:$G$13,2,0))</f>
        <v/>
      </c>
      <c r="L18" s="110" t="str">
        <f>IF($F18="","",VLOOKUP($F18,換算表!$E$3:$G$13,2,0))</f>
        <v/>
      </c>
      <c r="M18" s="111" t="str">
        <f t="shared" si="0"/>
        <v/>
      </c>
      <c r="N18" s="109" t="str">
        <f>IF($G18="","",VLOOKUP($G18,換算表!$A$3:$C$20,2,0))</f>
        <v/>
      </c>
      <c r="O18" s="110" t="str">
        <f>IF($H18="","",VLOOKUP($H18,換算表!$A$3:$C$20,2,0))</f>
        <v/>
      </c>
      <c r="P18" s="111" t="str">
        <f t="shared" si="1"/>
        <v/>
      </c>
      <c r="Q18" s="109" t="str">
        <f>IF($I18="","",VLOOKUP($I18,換算表!$E$3:$G$13,2,0))</f>
        <v/>
      </c>
      <c r="R18" s="110" t="str">
        <f>IF($J18="","",VLOOKUP($J18,換算表!$E$3:$G$13,2,0))</f>
        <v/>
      </c>
      <c r="S18" s="111" t="str">
        <f t="shared" si="2"/>
        <v/>
      </c>
      <c r="T18" s="111" t="str">
        <f t="shared" si="3"/>
        <v/>
      </c>
    </row>
    <row r="19" spans="1:20" x14ac:dyDescent="0.2">
      <c r="C19" s="69"/>
    </row>
  </sheetData>
  <mergeCells count="7">
    <mergeCell ref="Q1:R1"/>
    <mergeCell ref="A1:B1"/>
    <mergeCell ref="E1:F1"/>
    <mergeCell ref="G1:H1"/>
    <mergeCell ref="I1:J1"/>
    <mergeCell ref="N1:O1"/>
    <mergeCell ref="K1:L1"/>
  </mergeCells>
  <phoneticPr fontId="1"/>
  <pageMargins left="0.7" right="0.7" top="0.75" bottom="0.75" header="0.3" footer="0.3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zoomScale="115" zoomScaleNormal="115" workbookViewId="0">
      <selection activeCell="B18" sqref="B18:C18"/>
    </sheetView>
  </sheetViews>
  <sheetFormatPr defaultColWidth="6.109375" defaultRowHeight="13.2" x14ac:dyDescent="0.2"/>
  <cols>
    <col min="1" max="16384" width="6.109375" style="22"/>
  </cols>
  <sheetData>
    <row r="1" spans="1:7" s="76" customFormat="1" ht="15" customHeight="1" thickBot="1" x14ac:dyDescent="0.25">
      <c r="A1" s="197" t="s">
        <v>79</v>
      </c>
      <c r="B1" s="197"/>
      <c r="C1" s="197"/>
      <c r="E1" s="197" t="s">
        <v>80</v>
      </c>
      <c r="F1" s="197"/>
      <c r="G1" s="197"/>
    </row>
    <row r="2" spans="1:7" s="78" customFormat="1" ht="15" customHeight="1" thickBot="1" x14ac:dyDescent="0.25">
      <c r="A2" s="77" t="s">
        <v>33</v>
      </c>
      <c r="B2" s="195"/>
      <c r="C2" s="196"/>
      <c r="E2" s="77" t="s">
        <v>33</v>
      </c>
      <c r="F2" s="195"/>
      <c r="G2" s="196"/>
    </row>
    <row r="3" spans="1:7" s="78" customFormat="1" ht="15" customHeight="1" x14ac:dyDescent="0.2">
      <c r="A3" s="79" t="s">
        <v>111</v>
      </c>
      <c r="B3" s="204">
        <v>7</v>
      </c>
      <c r="C3" s="205"/>
      <c r="E3" s="79">
        <v>1</v>
      </c>
      <c r="F3" s="204">
        <v>8</v>
      </c>
      <c r="G3" s="205"/>
    </row>
    <row r="4" spans="1:7" s="78" customFormat="1" ht="15" customHeight="1" x14ac:dyDescent="0.2">
      <c r="A4" s="92">
        <v>1</v>
      </c>
      <c r="B4" s="198">
        <v>7</v>
      </c>
      <c r="C4" s="199"/>
      <c r="E4" s="80">
        <v>2</v>
      </c>
      <c r="F4" s="200">
        <v>7</v>
      </c>
      <c r="G4" s="201"/>
    </row>
    <row r="5" spans="1:7" s="78" customFormat="1" ht="15" customHeight="1" x14ac:dyDescent="0.2">
      <c r="A5" s="80">
        <v>2</v>
      </c>
      <c r="B5" s="200">
        <v>6</v>
      </c>
      <c r="C5" s="201"/>
      <c r="E5" s="80">
        <v>4</v>
      </c>
      <c r="F5" s="200">
        <v>6</v>
      </c>
      <c r="G5" s="201">
        <v>5</v>
      </c>
    </row>
    <row r="6" spans="1:7" s="78" customFormat="1" ht="15" customHeight="1" x14ac:dyDescent="0.2">
      <c r="A6" s="80">
        <v>4</v>
      </c>
      <c r="B6" s="200">
        <v>5</v>
      </c>
      <c r="C6" s="201">
        <v>5</v>
      </c>
      <c r="E6" s="80">
        <v>8</v>
      </c>
      <c r="F6" s="200">
        <v>5</v>
      </c>
      <c r="G6" s="201">
        <v>4</v>
      </c>
    </row>
    <row r="7" spans="1:7" s="78" customFormat="1" ht="15" customHeight="1" x14ac:dyDescent="0.2">
      <c r="A7" s="80">
        <v>8</v>
      </c>
      <c r="B7" s="200">
        <v>4</v>
      </c>
      <c r="C7" s="201">
        <v>4</v>
      </c>
      <c r="E7" s="80">
        <v>16</v>
      </c>
      <c r="F7" s="200">
        <v>4</v>
      </c>
      <c r="G7" s="201">
        <v>3</v>
      </c>
    </row>
    <row r="8" spans="1:7" s="78" customFormat="1" ht="15" customHeight="1" x14ac:dyDescent="0.2">
      <c r="A8" s="80">
        <v>16</v>
      </c>
      <c r="B8" s="200">
        <v>3</v>
      </c>
      <c r="C8" s="201">
        <v>3</v>
      </c>
      <c r="E8" s="80">
        <v>20</v>
      </c>
      <c r="F8" s="200">
        <v>3.75</v>
      </c>
      <c r="G8" s="201">
        <v>2</v>
      </c>
    </row>
    <row r="9" spans="1:7" s="78" customFormat="1" ht="15" customHeight="1" x14ac:dyDescent="0.2">
      <c r="A9" s="80">
        <v>32</v>
      </c>
      <c r="B9" s="200">
        <v>2</v>
      </c>
      <c r="C9" s="201">
        <v>2</v>
      </c>
      <c r="E9" s="80">
        <v>24</v>
      </c>
      <c r="F9" s="200">
        <v>3.5</v>
      </c>
      <c r="G9" s="201">
        <v>2</v>
      </c>
    </row>
    <row r="10" spans="1:7" s="78" customFormat="1" ht="15" customHeight="1" x14ac:dyDescent="0.2">
      <c r="A10" s="80">
        <v>34</v>
      </c>
      <c r="B10" s="200">
        <v>1</v>
      </c>
      <c r="C10" s="201">
        <v>2</v>
      </c>
      <c r="E10" s="80">
        <v>32</v>
      </c>
      <c r="F10" s="200">
        <v>3</v>
      </c>
      <c r="G10" s="201">
        <v>2</v>
      </c>
    </row>
    <row r="11" spans="1:7" s="78" customFormat="1" ht="15" customHeight="1" x14ac:dyDescent="0.2">
      <c r="A11" s="80">
        <v>36</v>
      </c>
      <c r="B11" s="200">
        <v>1</v>
      </c>
      <c r="C11" s="201">
        <v>2</v>
      </c>
      <c r="E11" s="80">
        <v>64</v>
      </c>
      <c r="F11" s="200">
        <v>2</v>
      </c>
      <c r="G11" s="201">
        <v>1</v>
      </c>
    </row>
    <row r="12" spans="1:7" s="78" customFormat="1" ht="15" customHeight="1" x14ac:dyDescent="0.2">
      <c r="A12" s="80">
        <v>38</v>
      </c>
      <c r="B12" s="200">
        <v>1</v>
      </c>
      <c r="C12" s="201">
        <v>2</v>
      </c>
      <c r="E12" s="80">
        <v>128</v>
      </c>
      <c r="F12" s="200">
        <v>1</v>
      </c>
      <c r="G12" s="201">
        <v>1</v>
      </c>
    </row>
    <row r="13" spans="1:7" s="78" customFormat="1" ht="15" customHeight="1" thickBot="1" x14ac:dyDescent="0.25">
      <c r="A13" s="80">
        <v>40</v>
      </c>
      <c r="B13" s="200">
        <v>1</v>
      </c>
      <c r="C13" s="201"/>
      <c r="E13" s="81">
        <v>256</v>
      </c>
      <c r="F13" s="202">
        <v>1</v>
      </c>
      <c r="G13" s="203"/>
    </row>
    <row r="14" spans="1:7" s="78" customFormat="1" ht="15" customHeight="1" x14ac:dyDescent="0.2">
      <c r="A14" s="80">
        <v>44</v>
      </c>
      <c r="B14" s="200">
        <v>1</v>
      </c>
      <c r="C14" s="201"/>
    </row>
    <row r="15" spans="1:7" s="78" customFormat="1" ht="15" customHeight="1" x14ac:dyDescent="0.2">
      <c r="A15" s="80">
        <v>46</v>
      </c>
      <c r="B15" s="200">
        <v>1</v>
      </c>
      <c r="C15" s="201"/>
    </row>
    <row r="16" spans="1:7" x14ac:dyDescent="0.2">
      <c r="A16" s="80">
        <v>48</v>
      </c>
      <c r="B16" s="200">
        <v>1</v>
      </c>
      <c r="C16" s="201"/>
      <c r="E16" s="78"/>
      <c r="F16" s="78"/>
      <c r="G16" s="78"/>
    </row>
    <row r="17" spans="1:7" x14ac:dyDescent="0.2">
      <c r="A17" s="80">
        <v>50</v>
      </c>
      <c r="B17" s="200">
        <v>1</v>
      </c>
      <c r="C17" s="201"/>
      <c r="E17" s="78"/>
      <c r="F17" s="78"/>
      <c r="G17" s="78"/>
    </row>
    <row r="18" spans="1:7" x14ac:dyDescent="0.2">
      <c r="A18" s="80">
        <v>64</v>
      </c>
      <c r="B18" s="200">
        <v>1</v>
      </c>
      <c r="C18" s="201">
        <v>1</v>
      </c>
    </row>
    <row r="19" spans="1:7" x14ac:dyDescent="0.2">
      <c r="A19" s="80">
        <v>128</v>
      </c>
      <c r="B19" s="200">
        <v>0</v>
      </c>
      <c r="C19" s="201">
        <v>1</v>
      </c>
    </row>
    <row r="20" spans="1:7" x14ac:dyDescent="0.2">
      <c r="A20" s="80">
        <v>256</v>
      </c>
      <c r="B20" s="200">
        <v>0</v>
      </c>
      <c r="C20" s="201"/>
    </row>
  </sheetData>
  <mergeCells count="33">
    <mergeCell ref="F5:G5"/>
    <mergeCell ref="F6:G6"/>
    <mergeCell ref="B5:C5"/>
    <mergeCell ref="B6:C6"/>
    <mergeCell ref="B12:C12"/>
    <mergeCell ref="B11:C11"/>
    <mergeCell ref="F8:G8"/>
    <mergeCell ref="B9:C9"/>
    <mergeCell ref="B10:C10"/>
    <mergeCell ref="B7:C7"/>
    <mergeCell ref="F7:G7"/>
    <mergeCell ref="F9:G9"/>
    <mergeCell ref="B8:C8"/>
    <mergeCell ref="B15:C15"/>
    <mergeCell ref="F10:G10"/>
    <mergeCell ref="F11:G11"/>
    <mergeCell ref="F12:G12"/>
    <mergeCell ref="F13:G13"/>
    <mergeCell ref="B13:C13"/>
    <mergeCell ref="B18:C18"/>
    <mergeCell ref="B19:C19"/>
    <mergeCell ref="B20:C20"/>
    <mergeCell ref="B14:C14"/>
    <mergeCell ref="B16:C16"/>
    <mergeCell ref="B17:C17"/>
    <mergeCell ref="F2:G2"/>
    <mergeCell ref="A1:C1"/>
    <mergeCell ref="E1:G1"/>
    <mergeCell ref="B2:C2"/>
    <mergeCell ref="B4:C4"/>
    <mergeCell ref="B3:C3"/>
    <mergeCell ref="F3:G3"/>
    <mergeCell ref="F4:G4"/>
  </mergeCells>
  <phoneticPr fontId="16"/>
  <conditionalFormatting sqref="E3:G7 A4:C20 E8:F9 E10:G1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作成上の注意点</vt:lpstr>
      <vt:lpstr>入力例</vt:lpstr>
      <vt:lpstr>入力用（選手の実績等を入力）</vt:lpstr>
      <vt:lpstr>大会当日提出用（参加種別に〇）</vt:lpstr>
      <vt:lpstr>プロ編用</vt:lpstr>
      <vt:lpstr>換算表</vt:lpstr>
      <vt:lpstr>プロ編用!Print_Area</vt:lpstr>
      <vt:lpstr>'大会当日提出用（参加種別に〇）'!Print_Area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秋山忠弘</dc:creator>
  <cp:lastModifiedBy>soft_tennis_saitama_high_kirokukoho@outlook.jp</cp:lastModifiedBy>
  <cp:lastPrinted>2024-05-14T03:36:49Z</cp:lastPrinted>
  <dcterms:created xsi:type="dcterms:W3CDTF">2013-03-07T00:30:32Z</dcterms:created>
  <dcterms:modified xsi:type="dcterms:W3CDTF">2025-05-13T12:22:44Z</dcterms:modified>
</cp:coreProperties>
</file>